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12" documentId="13_ncr:1_{F6CB121F-512D-4AA6-A0C1-0FB36C537598}" xr6:coauthVersionLast="47" xr6:coauthVersionMax="47" xr10:uidLastSave="{0E87CEBC-7EFC-4A9D-A65D-C0E86D29B8E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<sst xmlns="http://schemas.openxmlformats.org/spreadsheetml/2006/main" count="178622" uniqueCount="39094">
  <si>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</si>
  <si>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</si>
  <si>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</si>
  <si>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</si>
  <si>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</si>
  <si>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</si>
  <si>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</si>
  <si>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</si>
  <si>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</si>
  <si>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</si>
  <si>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</si>
  <si>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</si>
  <si>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</si>
  <si>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</si>
  <si>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</si>
  <si>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</si>
  <si>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</si>
  <si>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</si>
  <si>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</si>
  <si>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</si>
  <si>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</si>
  <si>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</si>
  <si>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</si>
  <si>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</si>
  <si>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</si>
  <si>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</si>
  <si>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</si>
  <si>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</si>
  <si>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</si>
  <si>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</si>
  <si>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</si>
  <si>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</si>
  <si>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</si>
  <si>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</si>
  <si>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</si>
  <si>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</si>
  <si>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</si>
  <si>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</si>
  <si>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</si>
  <si>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</si>
  <si>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</si>
  <si>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</si>
  <si>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</si>
  <si>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</si>
  <si>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</si>
  <si>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</si>
  <si>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</si>
  <si>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</si>
  <si>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</si>
  <si>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</si>
  <si>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</si>
  <si>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</si>
  <si>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</si>
  <si>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</si>
  <si>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</si>
  <si>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</si>
  <si>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</si>
  <si>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</si>
  <si>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</si>
  <si>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</si>
  <si>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</si>
  <si>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</si>
  <si>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</si>
  <si>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</si>
  <si>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</si>
  <si>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</si>
  <si>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</si>
  <si>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</si>
  <si>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</si>
  <si>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</si>
  <si>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</si>
  <si>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</si>
  <si>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</si>
  <si>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</si>
  <si>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</si>
  <si>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</si>
  <si>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</si>
  <si>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</si>
  <si>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</si>
  <si>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</si>
  <si>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</si>
  <si>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</si>
  <si>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</si>
  <si>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</si>
  <si>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</si>
  <si>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</si>
  <si>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</si>
  <si>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</si>
  <si>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</si>
  <si>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</si>
  <si>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</si>
  <si>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</si>
  <si>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</si>
  <si>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</si>
  <si>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</si>
  <si>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</si>
  <si>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</si>
  <si>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</si>
  <si>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</si>
  <si>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</si>
  <si>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</si>
  <si>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</si>
  <si>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</si>
  <si>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</si>
  <si>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</si>
  <si>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</si>
  <si>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</si>
  <si>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</si>
  <si>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</si>
  <si>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</si>
  <si>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</si>
  <si>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</si>
  <si>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</si>
  <si>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</si>
  <si>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</si>
  <si>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</si>
  <si>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</si>
  <si>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</si>
  <si>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</si>
  <si>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</si>
  <si>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</si>
  <si>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</si>
  <si>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</si>
  <si>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</si>
  <si>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</si>
  <si>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</si>
  <si>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</si>
  <si>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</si>
  <si>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</si>
  <si>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</si>
  <si>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</si>
  <si>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</si>
  <si>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</si>
  <si>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</si>
  <si>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</si>
  <si>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</si>
  <si>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</si>
  <si>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</si>
  <si>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</si>
  <si>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</si>
  <si>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</si>
  <si>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</si>
  <si>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</si>
  <si>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</si>
  <si>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</si>
  <si>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</si>
  <si>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</si>
  <si>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</si>
  <si>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</si>
  <si>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</si>
  <si>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</si>
  <si>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</si>
  <si>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</si>
  <si>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</si>
  <si>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</si>
  <si>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</si>
  <si>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</si>
  <si>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</si>
  <si>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</si>
  <si>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</si>
  <si>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</si>
  <si>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</si>
  <si>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</si>
  <si>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</si>
  <si>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</si>
  <si>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</si>
  <si>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</si>
  <si>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</si>
  <si>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</si>
  <si>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</si>
  <si>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</si>
  <si>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</si>
  <si>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</si>
  <si>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</si>
  <si>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</si>
  <si>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</si>
  <si>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</si>
  <si>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</si>
  <si>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</si>
  <si>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</si>
  <si>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</si>
  <si>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</si>
  <si>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</si>
  <si>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</si>
  <si>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</si>
  <si>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</si>
  <si>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</si>
  <si>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</si>
  <si>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</si>
  <si>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</si>
  <si>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</si>
  <si>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</si>
  <si>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</si>
  <si>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</si>
  <si>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</si>
  <si>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</si>
  <si>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</si>
  <si>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</si>
  <si>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</si>
  <si>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</si>
  <si>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</si>
  <si>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</si>
  <si>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</si>
  <si>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</si>
  <si>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</si>
  <si>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</si>
  <si>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</si>
  <si>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</si>
  <si>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</si>
  <si>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</si>
  <si>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</si>
  <si>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</si>
  <si>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</si>
  <si>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</si>
  <si>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</si>
  <si>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</si>
  <si>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</si>
  <si>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</si>
  <si>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</si>
  <si>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</si>
  <si>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</si>
  <si>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</si>
  <si>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</si>
  <si>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</si>
  <si>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</si>
  <si>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</si>
  <si>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</si>
  <si>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</si>
  <si>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</si>
  <si>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</si>
  <si>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</si>
  <si>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</si>
  <si>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</si>
  <si>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</si>
  <si>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</si>
  <si>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</si>
  <si>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</si>
  <si>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</si>
  <si>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</si>
  <si>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</si>
  <si>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</si>
  <si>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</si>
  <si>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</si>
  <si>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</si>
  <si>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</si>
  <si>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</si>
  <si>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</si>
  <si>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</si>
  <si>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</si>
  <si>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</si>
  <si>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</si>
  <si>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</si>
  <si>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</si>
  <si>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</si>
  <si>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</si>
  <si>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</si>
  <si>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</si>
  <si>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</si>
  <si>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</si>
  <si>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</si>
  <si>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</si>
  <si>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</si>
  <si>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</si>
  <si>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</si>
  <si>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</si>
  <si>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</si>
  <si>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</si>
  <si>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</si>
  <si>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</si>
  <si>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</si>
  <si>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</si>
  <si>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</si>
  <si>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</si>
  <si>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</si>
  <si>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</si>
  <si>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</si>
  <si>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</si>
  <si>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</si>
  <si>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</si>
  <si>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</si>
  <si>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</si>
  <si>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</si>
  <si>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</si>
  <si>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</si>
  <si>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</si>
  <si>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</si>
  <si>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</si>
  <si>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</si>
  <si>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</si>
  <si>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</si>
  <si>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</si>
  <si>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</si>
  <si>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</si>
  <si>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</si>
  <si>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</si>
  <si>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</si>
  <si>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</si>
  <si>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</si>
  <si>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</si>
  <si>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</si>
  <si>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</si>
  <si>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</si>
  <si>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</si>
  <si>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</si>
  <si>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</si>
  <si>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</si>
  <si>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</si>
  <si>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</si>
  <si>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</si>
  <si>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</si>
  <si>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</si>
  <si>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</si>
  <si>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</si>
  <si>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</si>
  <si>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</si>
  <si>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</si>
  <si>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</si>
  <si>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</si>
  <si>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</si>
  <si>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</si>
  <si>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</si>
  <si>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</si>
  <si>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</si>
  <si>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</si>
  <si>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</si>
  <si>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</si>
  <si>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</si>
  <si>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</si>
  <si>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</si>
  <si>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</si>
  <si>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</si>
  <si>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</si>
  <si>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</si>
  <si>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</si>
  <si>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</si>
  <si>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</si>
  <si>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</si>
  <si>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</si>
  <si>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</si>
  <si>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</si>
  <si>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</si>
  <si>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</si>
  <si>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</si>
  <si>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</si>
  <si>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</si>
  <si>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</si>
  <si>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</si>
  <si>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</si>
  <si>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</si>
  <si>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</si>
  <si>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</si>
  <si>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</si>
  <si>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</si>
  <si>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</si>
  <si>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</si>
  <si>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</si>
  <si>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</si>
  <si>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</si>
  <si>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</si>
  <si>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</si>
  <si>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</si>
  <si>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</si>
  <si>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</si>
  <si>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</si>
  <si>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</si>
  <si>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</si>
  <si>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</si>
  <si>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</si>
  <si>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</si>
  <si>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</si>
  <si>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</si>
  <si>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</si>
  <si>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</si>
  <si>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</si>
  <si>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</si>
  <si>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</si>
  <si>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</si>
  <si>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</si>
  <si>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</si>
  <si>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</si>
  <si>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</si>
  <si>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</si>
  <si>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</si>
  <si>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</si>
  <si>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</si>
  <si>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</si>
  <si>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</si>
  <si>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</si>
  <si>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</si>
  <si>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</si>
  <si>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</si>
  <si>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</si>
  <si>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</si>
  <si>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</si>
  <si>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</si>
  <si>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</si>
  <si>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</si>
  <si>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</si>
  <si>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</si>
  <si>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</si>
  <si>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</si>
  <si>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</si>
  <si>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</si>
  <si>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</si>
  <si>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</si>
  <si>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</si>
  <si>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</si>
  <si>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</si>
  <si>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</si>
  <si>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</si>
  <si>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</si>
  <si>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</si>
  <si>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</si>
  <si>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</si>
  <si>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</si>
  <si>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</si>
  <si>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</si>
  <si>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</si>
  <si>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</si>
  <si>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</si>
  <si>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</si>
  <si>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</si>
  <si>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</si>
  <si>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</si>
  <si>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</si>
  <si>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</si>
  <si>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</si>
  <si>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</si>
  <si>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</si>
  <si>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</si>
  <si>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</si>
  <si>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</si>
  <si>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</si>
  <si>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</si>
  <si>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</si>
  <si>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</si>
  <si>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</si>
  <si>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</si>
  <si>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</si>
  <si>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</si>
  <si>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</si>
  <si>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</si>
  <si>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</si>
  <si>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</si>
  <si>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</si>
  <si>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</si>
  <si>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</si>
  <si>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</si>
  <si>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</si>
  <si>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</si>
  <si>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</si>
  <si>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</si>
  <si>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</si>
  <si>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</si>
  <si>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</si>
  <si>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</si>
  <si>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</si>
  <si>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</si>
  <si>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</si>
  <si>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</si>
  <si>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</si>
  <si>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</si>
  <si>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</si>
  <si>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</si>
  <si>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</si>
  <si>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</si>
  <si>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</si>
  <si>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</si>
  <si>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</si>
  <si>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</si>
  <si>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</si>
  <si>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</si>
  <si>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</si>
  <si>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</si>
  <si>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</si>
  <si>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</si>
  <si>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</si>
  <si>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</si>
  <si>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</si>
  <si>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</si>
  <si>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</si>
  <si>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</si>
  <si>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</si>
  <si>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</si>
  <si>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</si>
  <si>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</si>
  <si>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</si>
  <si>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</si>
  <si>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</si>
  <si>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</si>
  <si>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</si>
  <si>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</si>
  <si>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</si>
  <si>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</si>
  <si>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</si>
  <si>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</si>
  <si>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</si>
  <si>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</si>
  <si>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</si>
  <si>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</si>
  <si>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</si>
  <si>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</si>
  <si>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</si>
  <si>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</si>
  <si>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</si>
  <si>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</si>
  <si>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</si>
  <si>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</si>
  <si>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</si>
  <si>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</si>
  <si>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</si>
  <si>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</si>
  <si>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</si>
  <si>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</si>
  <si>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</si>
  <si>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</si>
  <si>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</si>
  <si>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</si>
  <si>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</si>
  <si>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</si>
  <si>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</si>
  <si>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</si>
  <si>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</si>
  <si>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</si>
  <si>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</si>
  <si>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</si>
  <si>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</si>
  <si>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</si>
  <si>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</si>
  <si>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</si>
  <si>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</si>
  <si>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</si>
  <si>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</si>
  <si>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</si>
  <si>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</si>
  <si>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</si>
  <si>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</si>
  <si>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</si>
  <si>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</si>
  <si>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</si>
  <si>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</si>
  <si>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</si>
  <si>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</si>
  <si>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</si>
  <si>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</si>
  <si>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</si>
  <si>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</si>
  <si>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</si>
  <si>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</si>
  <si>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</si>
  <si>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</si>
  <si>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</si>
  <si>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</si>
  <si>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</si>
  <si>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</si>
  <si>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</si>
  <si>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</si>
  <si>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</si>
  <si>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</si>
  <si>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</si>
  <si>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</si>
  <si>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</si>
  <si>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</si>
  <si>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</si>
  <si>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</si>
  <si>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</si>
  <si>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</si>
  <si>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</si>
  <si>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</si>
  <si>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</si>
  <si>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</si>
  <si>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</si>
  <si>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</si>
  <si>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</si>
  <si>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</si>
  <si>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</si>
  <si>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</si>
  <si>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</si>
  <si>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</si>
  <si>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</si>
  <si>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</si>
  <si>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</si>
  <si>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</si>
  <si>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</si>
  <si>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</si>
  <si>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</si>
  <si>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</si>
  <si>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</si>
  <si>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</si>
  <si>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</si>
  <si>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</si>
  <si>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</si>
  <si>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</si>
  <si>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</si>
  <si>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</si>
  <si>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</si>
  <si>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</si>
  <si>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</si>
  <si>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</si>
  <si>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</si>
  <si>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</si>
  <si>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</si>
  <si>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</si>
  <si>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</si>
  <si>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</si>
  <si>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</si>
  <si>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</si>
  <si>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</si>
  <si>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</si>
  <si>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</si>
  <si>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</si>
  <si>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</si>
  <si>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</si>
  <si>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</si>
  <si>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</si>
  <si>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</si>
  <si>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</si>
  <si>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</si>
  <si>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</si>
  <si>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</si>
  <si>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</si>
  <si>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</si>
  <si>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</si>
  <si>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</si>
  <si>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</si>
  <si>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</si>
  <si>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</si>
  <si>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</si>
  <si>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</si>
  <si>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</si>
  <si>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</si>
  <si>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</si>
  <si>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</si>
  <si>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</si>
  <si>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</si>
  <si>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</si>
  <si>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</si>
  <si>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</si>
  <si>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</si>
  <si>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</si>
  <si>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</si>
  <si>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</si>
  <si>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</si>
  <si>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</si>
  <si>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</si>
  <si>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</si>
  <si>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</si>
  <si>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</si>
  <si>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</si>
  <si>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</si>
  <si>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</si>
  <si>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</si>
  <si>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</si>
  <si>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</si>
  <si>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</si>
  <si>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</si>
  <si>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</si>
  <si>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</si>
  <si>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</si>
  <si>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</si>
  <si>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</si>
  <si>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</si>
  <si>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</si>
  <si>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</si>
  <si>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</si>
  <si>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</si>
  <si>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</si>
  <si>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</si>
  <si>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</si>
  <si>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</si>
  <si>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</si>
  <si>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</si>
  <si>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</si>
  <si>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</si>
  <si>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</si>
  <si>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</si>
  <si>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</si>
  <si>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</si>
  <si>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</si>
  <si>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</si>
  <si>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</si>
  <si>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</si>
  <si>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</si>
  <si>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</si>
  <si>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</si>
  <si>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</si>
  <si>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</si>
  <si>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</si>
  <si>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</si>
  <si>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</si>
  <si>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</si>
  <si>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</si>
  <si>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</si>
  <si>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</si>
  <si>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</si>
  <si>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</si>
  <si>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</si>
  <si>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</si>
  <si>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</si>
  <si>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</si>
  <si>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</si>
  <si>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</si>
  <si>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</si>
  <si>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</si>
  <si>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</si>
  <si>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</si>
  <si>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</si>
  <si>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</si>
  <si>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</si>
  <si>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</si>
  <si>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</si>
  <si>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</si>
  <si>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</si>
  <si>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</si>
  <si>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</si>
  <si>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</si>
  <si>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</si>
  <si>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</si>
  <si>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</si>
  <si>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</si>
  <si>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</si>
  <si>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</si>
  <si>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</si>
  <si>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</si>
  <si>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</si>
  <si>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</si>
  <si>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</si>
  <si>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</si>
  <si>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</si>
  <si>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</si>
  <si>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</si>
  <si>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</si>
  <si>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</si>
  <si>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</si>
  <si>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</si>
  <si>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</si>
  <si>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</si>
  <si>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</si>
  <si>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</si>
  <si>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</si>
  <si>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</si>
  <si>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</si>
  <si>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</si>
  <si>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</si>
  <si>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</si>
  <si>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</si>
  <si>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</si>
  <si>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</si>
  <si>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</si>
  <si>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</si>
  <si>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</si>
  <si>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</si>
  <si>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</si>
  <si>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</si>
  <si>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</si>
  <si>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</si>
  <si>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</si>
  <si>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</si>
  <si>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</si>
  <si>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</si>
  <si>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</si>
  <si>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</si>
  <si>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</si>
  <si>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</si>
  <si>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</si>
  <si>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</si>
  <si>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</si>
  <si>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</si>
  <si>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</si>
  <si>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</si>
  <si>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</si>
  <si>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</si>
  <si>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</si>
  <si>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</si>
  <si>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</si>
  <si>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</si>
  <si>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</si>
  <si>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</si>
  <si>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</si>
  <si>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</si>
  <si>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</si>
  <si>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</si>
  <si>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</si>
  <si>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</si>
  <si>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</si>
  <si>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</si>
  <si>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</si>
  <si>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</si>
  <si>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</si>
  <si>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</si>
  <si>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</si>
  <si>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</si>
  <si>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</si>
  <si>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</si>
  <si>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</si>
  <si>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</si>
  <si>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</si>
  <si>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</si>
  <si>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</si>
  <si>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</si>
  <si>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</si>
  <si>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</si>
  <si>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</si>
  <si>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</si>
  <si>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</si>
  <si>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</si>
  <si>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</si>
  <si>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</si>
  <si>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</si>
  <si>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</si>
  <si>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</si>
  <si>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</si>
  <si>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</si>
  <si>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</si>
  <si>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</si>
  <si>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</si>
  <si>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</si>
  <si>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</si>
  <si>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</si>
  <si>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</si>
  <si>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</si>
  <si>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</si>
  <si>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</si>
  <si>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</si>
  <si>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</si>
  <si>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</si>
  <si>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</si>
  <si>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</si>
  <si>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</si>
  <si>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</si>
  <si>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</si>
  <si>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</si>
  <si>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</si>
  <si>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</si>
  <si>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</si>
  <si>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</si>
  <si>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</si>
  <si>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</si>
  <si>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</si>
  <si>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</si>
  <si>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</si>
  <si>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</si>
  <si>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</si>
  <si>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</si>
  <si>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</si>
  <si>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</si>
  <si>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</si>
  <si>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</si>
  <si>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</si>
  <si>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</si>
  <si>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</si>
  <si>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</si>
  <si>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</si>
  <si>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</si>
  <si>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</si>
  <si>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</si>
  <si>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</si>
  <si>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</si>
  <si>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</si>
  <si>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</si>
  <si>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</si>
  <si>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</si>
  <si>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</si>
  <si>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</si>
  <si>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</si>
  <si>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</si>
  <si>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</si>
  <si>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</si>
  <si>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</si>
  <si>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</si>
  <si>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</si>
  <si>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</si>
  <si>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</si>
  <si>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</si>
  <si>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</si>
  <si>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</si>
  <si>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</si>
  <si>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</si>
  <si>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</si>
  <si>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</si>
  <si>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</si>
  <si>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</si>
  <si>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</si>
  <si>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</si>
  <si>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</si>
  <si>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</si>
  <si>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</si>
  <si>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</si>
  <si>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</si>
  <si>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</si>
  <si>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</si>
  <si>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</si>
  <si>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</si>
  <si>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</si>
  <si>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</si>
  <si>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</si>
  <si>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</si>
  <si>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</si>
  <si>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</si>
  <si>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</si>
  <si>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</si>
  <si>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</si>
  <si>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</si>
  <si>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</si>
  <si>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</si>
  <si>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</si>
  <si>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</si>
  <si>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</si>
  <si>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</si>
  <si>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</si>
  <si>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</si>
  <si>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</si>
  <si>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</si>
  <si>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</si>
  <si>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</si>
  <si>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</si>
  <si>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</si>
  <si>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</si>
  <si>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</si>
  <si>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</si>
  <si>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</si>
  <si>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</si>
  <si>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</si>
  <si>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</si>
  <si>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</si>
  <si>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</si>
  <si>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</si>
  <si>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</si>
  <si>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</si>
  <si>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</si>
  <si>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</si>
  <si>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</si>
  <si>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</si>
  <si>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</si>
  <si>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</si>
  <si>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</si>
  <si>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</si>
  <si>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</si>
  <si>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</si>
  <si>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</si>
  <si>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</si>
  <si>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</si>
  <si>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</si>
  <si>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</si>
  <si>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</si>
  <si>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</si>
  <si>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</si>
  <si>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</si>
  <si>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</si>
  <si>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</si>
  <si>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</si>
  <si>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</si>
  <si>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</si>
  <si>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</si>
  <si>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</si>
  <si>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</si>
  <si>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</si>
  <si>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</si>
  <si>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</si>
  <si>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</si>
  <si>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</si>
  <si>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</si>
  <si>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</si>
  <si>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</si>
  <si>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</si>
  <si>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</si>
  <si>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</si>
  <si>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</si>
  <si>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</si>
  <si>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</si>
  <si>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</si>
  <si>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</si>
  <si>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</si>
  <si>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</si>
  <si>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</si>
  <si>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</si>
  <si>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</si>
  <si>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</si>
  <si>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</si>
  <si>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</si>
  <si>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</si>
  <si>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</si>
  <si>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</si>
  <si>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</si>
  <si>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</si>
  <si>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</si>
  <si>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</si>
  <si>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</si>
  <si>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</si>
  <si>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</si>
  <si>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</si>
  <si>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</si>
  <si>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</si>
  <si>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</si>
  <si>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</si>
  <si>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</si>
  <si>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</si>
  <si>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</si>
  <si>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</si>
  <si>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</si>
  <si>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</si>
  <si>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</si>
  <si>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</si>
  <si>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</si>
  <si>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</si>
  <si>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</si>
  <si>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</si>
  <si>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</si>
  <si>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</si>
  <si>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</si>
  <si>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</si>
  <si>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</si>
  <si>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</si>
  <si>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</si>
  <si>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</si>
  <si>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</si>
  <si>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</si>
  <si>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</si>
  <si>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</si>
  <si>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</si>
  <si>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</si>
  <si>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</si>
  <si>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</si>
  <si>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</si>
  <si>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</si>
  <si>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</si>
  <si>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</si>
  <si>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</si>
  <si>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</si>
  <si>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</si>
  <si>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</si>
  <si>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</si>
  <si>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</si>
  <si>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</si>
  <si>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</si>
  <si>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</si>
  <si>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</si>
  <si>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</si>
  <si>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</si>
  <si>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</si>
  <si>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</si>
  <si>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</si>
  <si>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</si>
  <si>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</si>
  <si>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</si>
  <si>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</si>
  <si>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</si>
  <si>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</si>
  <si>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</si>
  <si>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</si>
  <si>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</si>
  <si>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</si>
  <si>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</si>
  <si>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</si>
  <si>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</si>
  <si>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</si>
  <si>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</si>
  <si>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</si>
  <si>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</si>
  <si>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</si>
  <si>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</si>
  <si>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</si>
  <si>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</si>
  <si>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</si>
  <si>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</si>
  <si>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</si>
  <si>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</si>
  <si>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</si>
  <si>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</si>
  <si>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</si>
  <si>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</si>
  <si>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</si>
  <si>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</si>
  <si>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</si>
  <si>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</si>
  <si>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</si>
  <si>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</si>
  <si>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</si>
  <si>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</si>
  <si>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</si>
  <si>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</si>
  <si>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</si>
  <si>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</si>
  <si>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</si>
  <si>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</si>
  <si>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</si>
  <si>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</si>
  <si>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</si>
  <si>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</si>
  <si>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</si>
  <si>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</si>
  <si>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</si>
  <si>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</si>
  <si>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</si>
  <si>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</si>
  <si>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</si>
  <si>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</si>
  <si>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</si>
  <si>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</si>
  <si>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</si>
  <si>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</si>
  <si>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</si>
  <si>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</si>
  <si>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</si>
  <si>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</si>
  <si>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</si>
  <si>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</si>
  <si>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</si>
  <si>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</si>
  <si>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</si>
  <si>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</si>
  <si>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</si>
  <si>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</si>
  <si>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</si>
  <si>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</si>
  <si>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</si>
  <si>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</si>
  <si>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</si>
  <si>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</si>
  <si>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</si>
  <si>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</si>
  <si>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</si>
  <si>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</si>
  <si>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</si>
  <si>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</si>
  <si>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</si>
  <si>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</si>
  <si>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</si>
  <si>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</si>
  <si>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</si>
  <si>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</si>
  <si>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</si>
  <si>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</si>
  <si>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</si>
  <si>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</si>
  <si>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</si>
  <si>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</si>
  <si>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</si>
  <si>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</si>
  <si>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</si>
  <si>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</si>
  <si>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</si>
  <si>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</si>
  <si>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</si>
  <si>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</si>
  <si>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</si>
  <si>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</si>
  <si>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</si>
  <si>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</si>
  <si>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</si>
  <si>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</si>
  <si>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</si>
  <si>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</si>
  <si>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</si>
  <si>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</si>
  <si>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</si>
  <si>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</si>
  <si>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</si>
  <si>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</si>
  <si>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</si>
  <si>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</si>
  <si>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</si>
  <si>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</si>
  <si>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</si>
  <si>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</si>
  <si>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</si>
  <si>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</si>
  <si>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</si>
  <si>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</si>
  <si>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</si>
  <si>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</si>
  <si>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</si>
  <si>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</si>
  <si>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</si>
  <si>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</si>
  <si>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</si>
  <si>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</si>
  <si>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</si>
  <si>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</si>
  <si>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</si>
  <si>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</si>
  <si>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</si>
  <si>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</si>
  <si>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</si>
  <si>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</si>
  <si>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</si>
  <si>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</si>
  <si>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</si>
  <si>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</si>
  <si>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</si>
  <si>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</si>
  <si>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</si>
  <si>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</si>
  <si>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</si>
  <si>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</si>
  <si>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</si>
  <si>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</si>
  <si>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</si>
  <si>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</si>
  <si>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</si>
  <si>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</si>
  <si>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</si>
  <si>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</si>
  <si>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</si>
  <si>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</si>
  <si>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</si>
  <si>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</si>
  <si>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</si>
  <si>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</si>
  <si>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</si>
  <si>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</si>
  <si>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</si>
  <si>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</si>
  <si>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</si>
  <si>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</si>
  <si>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</si>
  <si>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</si>
  <si>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</si>
  <si>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</si>
  <si>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</si>
  <si>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</si>
  <si>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</si>
  <si>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</si>
  <si>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</si>
  <si>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</si>
  <si>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</si>
  <si>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</si>
  <si>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</si>
  <si>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</si>
  <si>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</si>
  <si>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</si>
  <si>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</si>
  <si>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</si>
  <si>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</si>
  <si>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</si>
  <si>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</si>
  <si>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</si>
  <si>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</si>
  <si>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</si>
  <si>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</si>
  <si>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</si>
  <si>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</si>
  <si>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</si>
  <si>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</si>
  <si>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</si>
  <si>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</si>
  <si>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</si>
  <si>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</si>
  <si>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</si>
  <si>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</si>
  <si>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</si>
  <si>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</si>
  <si>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</si>
  <si>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</si>
  <si>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</si>
  <si>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</si>
  <si>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</si>
  <si>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</si>
  <si>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</si>
  <si>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</si>
  <si>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</si>
  <si>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</si>
  <si>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</si>
  <si>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</si>
  <si>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</si>
  <si>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</si>
  <si>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</si>
  <si>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</si>
  <si>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</si>
  <si>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</si>
  <si>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</si>
  <si>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</si>
  <si>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</si>
  <si>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</si>
  <si>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</si>
  <si>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</si>
  <si>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</si>
  <si>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</si>
  <si>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</si>
  <si>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</si>
  <si>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</si>
  <si>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</si>
  <si>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</si>
  <si>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</si>
  <si>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</si>
  <si>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</si>
  <si>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</si>
  <si>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</si>
  <si>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</si>
  <si>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</si>
  <si>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</si>
  <si>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</si>
  <si>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</si>
  <si>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</si>
  <si>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</si>
  <si>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</si>
  <si>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</si>
  <si>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</si>
  <si>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</si>
  <si>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</si>
  <si>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</si>
  <si>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</si>
  <si>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</si>
  <si>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</si>
  <si>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</si>
  <si>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</si>
  <si>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</si>
  <si>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</si>
  <si>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</si>
  <si>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</si>
  <si>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</si>
  <si>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</si>
  <si>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</si>
  <si>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</si>
  <si>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</si>
  <si>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</si>
  <si>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</si>
  <si>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</si>
  <si>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</si>
  <si>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</si>
  <si>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</si>
  <si>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</si>
  <si>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</si>
  <si>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</si>
  <si>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</si>
  <si>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</si>
  <si>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</si>
  <si>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</si>
  <si>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</si>
  <si>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</si>
  <si>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</si>
  <si>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</si>
  <si>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</si>
  <si>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</si>
  <si>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</si>
  <si>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</si>
  <si>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</si>
  <si>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</si>
  <si>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</si>
  <si>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</si>
  <si>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</si>
  <si>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</si>
  <si>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</si>
  <si>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</si>
  <si>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</si>
  <si>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</si>
  <si>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</si>
  <si>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</si>
  <si>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</si>
  <si>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</si>
  <si>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</si>
  <si>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</si>
  <si>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</si>
  <si>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</si>
  <si>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</si>
  <si>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</si>
  <si>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</si>
  <si>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</si>
  <si>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</si>
  <si>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</si>
  <si>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</si>
  <si>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</si>
  <si>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</si>
  <si>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</si>
  <si>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</si>
  <si>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</si>
  <si>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</si>
  <si>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</si>
  <si>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</si>
  <si>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</si>
  <si>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</si>
  <si>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</si>
  <si>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</si>
  <si>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</si>
  <si>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</si>
  <si>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</si>
  <si>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</si>
  <si>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</si>
  <si>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</si>
  <si>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</si>
  <si>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</si>
  <si>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</si>
  <si>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</si>
  <si>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</si>
  <si>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</si>
  <si>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</si>
  <si>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</si>
  <si>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</si>
  <si>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</si>
  <si>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</si>
  <si>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</si>
  <si>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</si>
  <si>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</si>
  <si>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</si>
  <si>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</si>
  <si>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</si>
  <si>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</si>
  <si>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</si>
  <si>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</si>
  <si>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</si>
  <si>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</si>
  <si>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</si>
  <si>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</si>
  <si>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</si>
  <si>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</si>
  <si>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</si>
  <si>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</si>
  <si>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</si>
  <si>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</si>
  <si>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</si>
  <si>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</si>
  <si>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</si>
  <si>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</si>
  <si>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</si>
  <si>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</si>
  <si>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</si>
  <si>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</si>
  <si>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</si>
  <si>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</si>
  <si>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</si>
  <si>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</si>
  <si>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</si>
  <si>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</si>
  <si>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</si>
  <si>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</si>
  <si>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</si>
  <si>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</si>
  <si>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</si>
  <si>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</si>
  <si>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</si>
  <si>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</si>
  <si>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</si>
  <si>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</si>
  <si>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</si>
  <si>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</si>
  <si>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</si>
  <si>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</si>
  <si>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</si>
  <si>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</si>
  <si>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</si>
  <si>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</si>
  <si>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</si>
  <si>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</si>
  <si>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</si>
  <si>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</si>
  <si>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</si>
  <si>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</si>
  <si>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</si>
  <si>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</si>
  <si>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</si>
  <si>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</si>
  <si>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</si>
  <si>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</si>
  <si>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</si>
  <si>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</si>
  <si>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</si>
  <si>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</si>
  <si>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</si>
  <si>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</si>
  <si>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</si>
  <si>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</si>
  <si>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</si>
  <si>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</si>
  <si>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</si>
  <si>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</si>
  <si>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</si>
  <si>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</si>
  <si>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</si>
  <si>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</si>
  <si>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</si>
  <si>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</si>
  <si>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</si>
  <si>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</si>
  <si>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</si>
  <si>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</si>
  <si>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</si>
  <si>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</si>
  <si>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</si>
  <si>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</si>
  <si>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</si>
  <si>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</si>
  <si>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</si>
  <si>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</si>
  <si>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</si>
  <si>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</si>
  <si>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</si>
  <si>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</si>
  <si>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</si>
  <si>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</si>
  <si>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</si>
  <si>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</si>
  <si>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</si>
  <si>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</si>
  <si>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</si>
  <si>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</si>
  <si>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</si>
  <si>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</si>
  <si>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</si>
  <si>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</si>
  <si>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</si>
  <si>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</si>
  <si>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</si>
  <si>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</si>
  <si>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</si>
  <si>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</si>
  <si>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</si>
  <si>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</si>
  <si>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</si>
  <si>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</si>
  <si>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</si>
  <si>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</si>
  <si>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</si>
  <si>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</si>
  <si>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</si>
  <si>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</si>
  <si>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</si>
  <si>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</si>
  <si>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</si>
  <si>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</si>
  <si>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</si>
  <si>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</si>
  <si>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</si>
  <si>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</si>
  <si>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</si>
  <si>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</si>
  <si>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</si>
  <si>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</si>
  <si>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</si>
  <si>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</si>
  <si>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</si>
  <si>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</si>
  <si>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</si>
  <si>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</si>
  <si>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</si>
  <si>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</si>
  <si>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</si>
  <si>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</si>
  <si>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</si>
  <si>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</si>
  <si>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</si>
  <si>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</si>
  <si>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</si>
  <si>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</si>
  <si>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</si>
  <si>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</si>
  <si>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</si>
  <si>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</si>
  <si>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</si>
  <si>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</si>
  <si>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</si>
  <si>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</si>
  <si>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</si>
  <si>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</si>
  <si>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</si>
  <si>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</si>
  <si>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</si>
  <si>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</si>
  <si>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</si>
  <si>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</si>
  <si>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</si>
  <si>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</si>
  <si>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</si>
  <si>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</si>
  <si>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</si>
  <si>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</si>
  <si>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</si>
  <si>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</si>
  <si>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</si>
  <si>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</si>
  <si>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</si>
  <si>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</si>
  <si>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</si>
  <si>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</si>
  <si>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</si>
  <si>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</si>
  <si>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</si>
  <si>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</si>
  <si>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</si>
  <si>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</si>
  <si>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</si>
  <si>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</si>
  <si>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</si>
  <si>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</si>
  <si>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</si>
  <si>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</si>
  <si>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</si>
  <si>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</si>
  <si>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</si>
  <si>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</si>
  <si>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</si>
  <si>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</si>
  <si>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</si>
  <si>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</si>
  <si>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</si>
  <si>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</si>
  <si>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</si>
  <si>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</si>
  <si>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</si>
  <si>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</si>
  <si>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</si>
  <si>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</si>
  <si>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</si>
  <si>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</si>
  <si>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</si>
  <si>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</si>
  <si>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</si>
  <si>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</si>
  <si>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</si>
  <si>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</si>
  <si>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</si>
  <si>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</si>
  <si>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</si>
  <si>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</si>
  <si>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</si>
  <si>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</si>
  <si>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</si>
  <si>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</si>
  <si>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</si>
  <si>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</si>
  <si>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</si>
  <si>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</si>
  <si>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</si>
  <si>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</si>
  <si>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</si>
  <si>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</si>
  <si>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</si>
  <si>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</si>
  <si>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</si>
  <si>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</si>
  <si>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</si>
  <si>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</si>
  <si>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</si>
  <si>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</si>
  <si>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</si>
  <si>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</si>
  <si>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</si>
  <si>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</si>
  <si>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</si>
  <si>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</si>
  <si>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</si>
  <si>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</si>
  <si>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</si>
  <si>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</si>
  <si>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</si>
  <si>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</si>
  <si>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</si>
  <si>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</si>
  <si>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</si>
  <si>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</si>
  <si>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</si>
  <si>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</si>
  <si>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</si>
  <si>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</si>
  <si>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</si>
  <si>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</si>
  <si>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</si>
  <si>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</si>
  <si>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</si>
  <si>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</si>
  <si>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</si>
  <si>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</si>
  <si>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</si>
  <si>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</si>
  <si>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</si>
  <si>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</si>
  <si>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</si>
  <si>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</si>
  <si>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</si>
  <si>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</si>
  <si>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</si>
  <si>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</si>
  <si>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</si>
  <si>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</si>
  <si>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</si>
  <si>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</si>
  <si>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</si>
  <si>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</si>
  <si>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</si>
  <si>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</si>
  <si>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</si>
  <si>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</si>
  <si>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</si>
  <si>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</si>
  <si>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</si>
  <si>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</si>
  <si>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</si>
  <si>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</si>
  <si>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</si>
  <si>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</si>
  <si>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</si>
  <si>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</si>
  <si>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</si>
  <si>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</si>
  <si>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</si>
  <si>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</si>
  <si>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</si>
  <si>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</si>
  <si>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</si>
  <si>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</si>
  <si>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</si>
  <si>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</si>
  <si>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</si>
  <si>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</si>
  <si>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</si>
  <si>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</si>
  <si>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</si>
  <si>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</si>
  <si>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</si>
  <si>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</si>
  <si>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</si>
  <si>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</si>
  <si>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</si>
  <si>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</si>
  <si>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</si>
  <si>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</si>
  <si>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</si>
  <si>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</si>
  <si>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</si>
  <si>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</si>
  <si>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</si>
  <si>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</si>
  <si>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</si>
  <si>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</si>
  <si>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</si>
  <si>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</si>
  <si>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</si>
  <si>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</si>
  <si>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</si>
  <si>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</si>
  <si>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</si>
  <si>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</si>
  <si>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</si>
  <si>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</si>
  <si>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</si>
  <si>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</si>
  <si>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</si>
  <si>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</si>
  <si>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</si>
  <si>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</si>
  <si>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</si>
  <si>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</si>
  <si>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</si>
  <si>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</si>
  <si>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</si>
  <si>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</si>
  <si>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</si>
  <si>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</si>
  <si>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</si>
  <si>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</si>
  <si>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</si>
  <si>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</si>
  <si>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</si>
  <si>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</si>
  <si>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</si>
  <si>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</si>
  <si>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</si>
  <si>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</si>
  <si>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</si>
  <si>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</si>
  <si>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</si>
  <si>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</si>
  <si>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</si>
  <si>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</si>
  <si>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</si>
  <si>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</si>
  <si>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</si>
  <si>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</si>
  <si>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</si>
  <si>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</si>
  <si>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</si>
  <si>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</si>
  <si>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</si>
  <si>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</si>
  <si>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</si>
  <si>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</si>
  <si>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</si>
  <si>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</si>
  <si>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</si>
  <si>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</si>
  <si>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</si>
  <si>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</si>
  <si>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</si>
  <si>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</si>
  <si>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</si>
  <si>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</si>
  <si>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</si>
  <si>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</si>
  <si>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</si>
  <si>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</si>
  <si>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</si>
  <si>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</si>
  <si>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</si>
  <si>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</si>
  <si>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</si>
  <si>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</si>
  <si>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</si>
  <si>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</si>
  <si>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</si>
  <si>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</si>
  <si>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</si>
  <si>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</si>
  <si>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</si>
  <si>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</si>
  <si>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</si>
  <si>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</si>
  <si>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</si>
  <si>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</si>
  <si>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</si>
  <si>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</si>
  <si>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</si>
  <si>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</si>
  <si>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</si>
  <si>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</si>
  <si>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</si>
  <si>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</si>
  <si>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</si>
  <si>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</si>
  <si>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</si>
  <si>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</si>
  <si>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</si>
  <si>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</si>
  <si>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</si>
  <si>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</si>
  <si>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</si>
  <si>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</si>
  <si>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</si>
  <si>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</si>
  <si>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</si>
  <si>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</si>
  <si>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</si>
  <si>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</si>
  <si>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</si>
  <si>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</si>
  <si>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</si>
  <si>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</si>
  <si>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</si>
  <si>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</si>
  <si>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</si>
  <si>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</si>
  <si>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</si>
  <si>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</si>
  <si>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</si>
  <si>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</si>
  <si>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</si>
  <si>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</si>
  <si>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</si>
  <si>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</si>
  <si>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</si>
  <si>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</si>
  <si>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</si>
  <si>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</si>
  <si>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</si>
  <si>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</si>
  <si>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</si>
  <si>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</si>
  <si>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</si>
  <si>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</si>
  <si>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</si>
  <si>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</si>
  <si>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</si>
  <si>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</si>
  <si>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</si>
  <si>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</si>
  <si>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</si>
  <si>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</si>
  <si>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</si>
  <si>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</si>
  <si>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</si>
  <si>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</si>
  <si>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</si>
  <si>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</si>
  <si>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</si>
  <si>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</si>
  <si>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</si>
  <si>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</si>
  <si>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</si>
  <si>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</si>
  <si>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</si>
  <si>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</si>
  <si>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</si>
  <si>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</si>
  <si>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</si>
  <si>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</si>
  <si>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</si>
  <si>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</si>
  <si>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</si>
  <si>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</si>
  <si>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</si>
  <si>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</si>
  <si>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</si>
  <si>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</si>
  <si>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</si>
  <si>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</si>
  <si>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</si>
  <si>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</si>
  <si>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</si>
  <si>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</si>
  <si>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</si>
  <si>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</si>
  <si>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</si>
  <si>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</si>
  <si>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</si>
  <si>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</si>
  <si>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</si>
  <si>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</si>
  <si>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</si>
  <si>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</si>
  <si>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</si>
  <si>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</si>
  <si>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</si>
  <si>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</si>
  <si>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</si>
  <si>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</si>
  <si>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</si>
  <si>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</si>
  <si>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</si>
  <si>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</si>
  <si>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</si>
  <si>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</si>
  <si>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</si>
  <si>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</si>
  <si>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</si>
  <si>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</si>
  <si>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</si>
  <si>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</si>
  <si>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</si>
  <si>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</si>
  <si>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</si>
  <si>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</si>
  <si>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</si>
  <si>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</si>
  <si>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</si>
  <si>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</si>
  <si>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</si>
  <si>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</si>
  <si>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</si>
  <si>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</si>
  <si>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</si>
  <si>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</si>
  <si>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</si>
  <si>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</si>
  <si>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</si>
  <si>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</si>
  <si>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</si>
  <si>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</si>
  <si>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</si>
  <si>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</si>
  <si>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</si>
  <si>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</si>
  <si>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</si>
  <si>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</si>
  <si>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</si>
  <si>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</si>
  <si>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</si>
  <si>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</si>
  <si>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</si>
  <si>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</si>
  <si>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</si>
  <si>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</si>
  <si>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</si>
  <si>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</si>
  <si>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</si>
  <si>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</si>
  <si>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</si>
  <si>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</si>
  <si>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</si>
  <si>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</si>
  <si>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</si>
  <si>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</si>
  <si>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</si>
  <si>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</si>
  <si>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</si>
  <si>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</si>
  <si>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</si>
  <si>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</si>
  <si>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</si>
  <si>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</si>
  <si>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</si>
  <si>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</si>
  <si>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</si>
  <si>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</si>
  <si>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</si>
  <si>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</si>
  <si>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</si>
  <si>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</si>
  <si>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</si>
  <si>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</si>
  <si>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</si>
  <si>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</si>
  <si>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</si>
  <si>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</si>
  <si>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</si>
  <si>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</si>
  <si>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</si>
  <si>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</si>
  <si>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</si>
  <si>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</si>
  <si>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</si>
  <si>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</si>
  <si>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</si>
  <si>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</si>
  <si>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</si>
  <si>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</si>
  <si>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</si>
  <si>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</si>
  <si>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</si>
  <si>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</si>
  <si>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</si>
  <si>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</si>
  <si>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</si>
  <si>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</si>
  <si>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</si>
  <si>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</si>
  <si>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</si>
  <si>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</si>
  <si>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</si>
  <si>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</si>
  <si>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</si>
  <si>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</si>
  <si>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</si>
  <si>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</si>
  <si>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</si>
  <si>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</si>
  <si>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</si>
  <si>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</si>
  <si>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</si>
  <si>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</si>
  <si>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</si>
  <si>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</si>
  <si>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</si>
  <si>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</si>
  <si>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</si>
  <si>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</si>
  <si>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</si>
  <si>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</si>
  <si>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</si>
  <si>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</si>
  <si>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</si>
  <si>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</si>
  <si>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</si>
  <si>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</si>
  <si>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</si>
  <si>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</si>
  <si>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</si>
  <si>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</si>
  <si>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</si>
  <si>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</si>
  <si>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</si>
  <si>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</si>
  <si>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</si>
  <si>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</si>
  <si>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</si>
  <si>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</si>
  <si>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</si>
  <si>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</si>
  <si>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</si>
  <si>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</si>
  <si>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</si>
  <si>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</si>
  <si>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</si>
  <si>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</si>
  <si>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</si>
  <si>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</si>
  <si>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</si>
  <si>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</si>
  <si>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</si>
  <si>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</si>
  <si>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</si>
  <si>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</si>
  <si>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</si>
  <si>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</si>
  <si>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</si>
  <si>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</si>
  <si>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</si>
  <si>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</si>
  <si>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</si>
  <si>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</si>
  <si>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</si>
  <si>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</si>
  <si>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</si>
  <si>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</si>
  <si>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</si>
  <si>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</si>
  <si>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</si>
  <si>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</si>
  <si>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</si>
  <si>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</si>
  <si>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</si>
  <si>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</si>
  <si>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</si>
  <si>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</si>
  <si>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</si>
  <si>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</si>
  <si>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</si>
  <si>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</si>
  <si>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</si>
  <si>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</si>
  <si>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</si>
  <si>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</si>
  <si>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</si>
  <si>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</si>
  <si>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</si>
  <si>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</si>
  <si>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</si>
  <si>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</si>
  <si>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</si>
  <si>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</si>
  <si>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</si>
  <si>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</si>
  <si>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</si>
  <si>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</si>
  <si>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</si>
  <si>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</si>
  <si>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</si>
  <si>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</si>
  <si>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</si>
  <si>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</si>
  <si>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</si>
  <si>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</si>
  <si>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</si>
  <si>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</si>
  <si>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</si>
  <si>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</si>
  <si>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</si>
  <si>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</si>
  <si>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</si>
  <si>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</si>
  <si>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</si>
  <si>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</si>
  <si>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</si>
  <si>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</si>
  <si>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</si>
  <si>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</si>
  <si>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</si>
  <si>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</si>
  <si>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</si>
  <si>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</si>
  <si>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</si>
  <si>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</si>
  <si>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</si>
  <si>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</si>
  <si>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</si>
  <si>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</si>
  <si>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</si>
  <si>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</si>
  <si>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</si>
  <si>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</si>
  <si>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</si>
  <si>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</si>
  <si>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</si>
  <si>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</si>
  <si>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</si>
  <si>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</si>
  <si>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</si>
  <si>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</si>
  <si>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</si>
  <si>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</si>
  <si>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</si>
  <si>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</si>
  <si>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</si>
  <si>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</si>
  <si>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</si>
  <si>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</si>
  <si>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</si>
  <si>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</si>
  <si>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</si>
  <si>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</si>
  <si>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</si>
  <si>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</si>
  <si>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</si>
  <si>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</si>
  <si>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</si>
  <si>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</si>
  <si>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</si>
  <si>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</si>
  <si>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</si>
  <si>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</si>
  <si>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</si>
  <si>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</si>
  <si>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</si>
  <si>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</si>
  <si>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</si>
  <si>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</si>
  <si>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</si>
  <si>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</si>
  <si>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</si>
  <si>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</si>
  <si>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</si>
  <si>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</si>
  <si>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</si>
  <si>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</si>
  <si>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</si>
  <si>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</si>
  <si>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</si>
  <si>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</si>
  <si>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</si>
  <si>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</si>
  <si>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</si>
  <si>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</si>
  <si>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</si>
  <si>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</si>
  <si>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</si>
  <si>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</si>
  <si>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</si>
  <si>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</si>
  <si>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</si>
  <si>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</si>
  <si>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</si>
  <si>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</si>
  <si>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</si>
  <si>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</si>
  <si>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</si>
  <si>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</si>
  <si>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</si>
  <si>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</si>
  <si>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</si>
  <si>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</si>
  <si>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</si>
  <si>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</si>
  <si>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</si>
  <si>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</si>
  <si>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</si>
  <si>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</si>
  <si>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</si>
  <si>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</si>
  <si>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</si>
  <si>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</si>
  <si>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</si>
  <si>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</si>
  <si>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</si>
  <si>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</si>
  <si>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</si>
  <si>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</si>
  <si>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</si>
  <si>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</si>
  <si>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</si>
  <si>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</si>
  <si>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</si>
  <si>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</si>
  <si>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</si>
  <si>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</si>
  <si>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</si>
  <si>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</si>
  <si>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</si>
  <si>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</si>
  <si>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</si>
  <si>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</si>
  <si>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</si>
  <si>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</si>
  <si>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</si>
  <si>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</si>
  <si>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</si>
  <si>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</si>
  <si>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</si>
  <si>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</si>
  <si>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</si>
  <si>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</si>
  <si>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</si>
  <si>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</si>
  <si>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</si>
  <si>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</si>
  <si>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</si>
  <si>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</si>
  <si>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</si>
  <si>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</si>
  <si>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</si>
  <si>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</si>
  <si>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</si>
  <si>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</si>
  <si>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</si>
  <si>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</si>
  <si>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</si>
  <si>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</si>
  <si>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</si>
  <si>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</si>
  <si>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</si>
  <si>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</si>
  <si>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</si>
  <si>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</si>
  <si>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</si>
  <si>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</si>
  <si>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</si>
  <si>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</si>
  <si>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</si>
  <si>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</si>
  <si>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</si>
  <si>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</si>
  <si>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</si>
  <si>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</si>
  <si>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</si>
  <si>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</si>
  <si>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</si>
  <si>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</si>
  <si>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</si>
  <si>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</si>
  <si>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</si>
  <si>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</si>
  <si>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</si>
  <si>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</si>
  <si>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</si>
  <si>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</si>
  <si>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</si>
  <si>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</si>
  <si>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</si>
  <si>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</si>
  <si>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</si>
  <si>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</si>
  <si>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</si>
  <si>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</si>
  <si>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</si>
  <si>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</si>
  <si>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</si>
  <si>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</si>
  <si>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</si>
  <si>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</si>
  <si>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</si>
  <si>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</si>
  <si>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</si>
  <si>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</si>
  <si>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</si>
  <si>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</si>
  <si>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</si>
  <si>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</si>
  <si>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</si>
  <si>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</si>
  <si>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</si>
  <si>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</si>
  <si>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</si>
  <si>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</si>
  <si>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</si>
  <si>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</si>
  <si>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</si>
  <si>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</si>
  <si>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</si>
  <si>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</si>
  <si>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</si>
  <si>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</si>
  <si>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</si>
  <si>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</si>
  <si>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</si>
  <si>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</si>
  <si>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</si>
  <si>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</si>
  <si>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</si>
  <si>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</si>
  <si>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</si>
  <si>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</si>
  <si>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</si>
  <si>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</si>
  <si>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</si>
  <si>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</si>
  <si>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</si>
  <si>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</si>
  <si>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</si>
  <si>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</si>
  <si>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</si>
  <si>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</si>
  <si>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</si>
  <si>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</si>
  <si>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</si>
  <si>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</si>
  <si>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</si>
  <si>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</si>
  <si>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</si>
  <si>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</si>
  <si>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</si>
  <si>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</si>
  <si>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</si>
  <si>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</si>
  <si>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</si>
  <si>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</si>
  <si>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</si>
  <si>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</si>
  <si>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</si>
  <si>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</si>
  <si>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</si>
  <si>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</si>
  <si>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</si>
  <si>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</si>
  <si>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</si>
  <si>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</si>
  <si>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</si>
  <si>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</si>
  <si>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</si>
  <si>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</si>
  <si>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</si>
  <si>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</si>
  <si>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</si>
  <si>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</si>
  <si>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</si>
  <si>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</si>
  <si>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</si>
  <si>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</si>
  <si>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</si>
  <si>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</si>
  <si>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</si>
  <si>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</si>
  <si>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</si>
  <si>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</si>
  <si>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</si>
  <si>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</si>
  <si>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</si>
  <si>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</si>
  <si>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</si>
  <si>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</si>
  <si>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</si>
  <si>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</si>
  <si>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</si>
  <si>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</si>
  <si>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</si>
  <si>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</si>
  <si>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</si>
  <si>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</si>
  <si>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</si>
  <si>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</si>
  <si>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</si>
  <si>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</si>
  <si>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</si>
  <si>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</si>
  <si>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</si>
  <si>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</si>
  <si>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</si>
  <si>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</si>
  <si>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</si>
  <si>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</si>
  <si>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</si>
  <si>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</si>
  <si>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</si>
  <si>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</si>
  <si>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</si>
  <si>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</si>
  <si>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</si>
  <si>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</si>
  <si>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</si>
  <si>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</si>
  <si>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</si>
  <si>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</si>
  <si>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</si>
  <si>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</si>
  <si>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</si>
  <si>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</si>
  <si>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</si>
  <si>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</si>
  <si>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</si>
  <si>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</si>
  <si>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</si>
  <si>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</si>
  <si>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</si>
  <si>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</si>
  <si>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</si>
  <si>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</si>
  <si>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</si>
  <si>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</si>
  <si>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</si>
  <si>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</si>
  <si>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</si>
  <si>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</si>
  <si>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</si>
  <si>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</si>
  <si>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</si>
  <si>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</si>
  <si>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</si>
  <si>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</si>
  <si>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</si>
  <si>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</si>
  <si>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</si>
  <si>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</si>
  <si>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</si>
  <si>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</si>
  <si>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</si>
  <si>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</si>
  <si>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</si>
  <si>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</si>
  <si>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</si>
  <si>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</si>
  <si>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</si>
  <si>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</si>
  <si>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</si>
  <si>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</si>
  <si>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</si>
  <si>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</si>
  <si>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</si>
  <si>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</si>
  <si>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</si>
  <si>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</si>
  <si>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</si>
  <si>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</si>
  <si>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</si>
  <si>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</si>
  <si>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</si>
  <si>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</si>
  <si>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</si>
  <si>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</si>
  <si>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</si>
  <si>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</si>
  <si>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</si>
  <si>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</si>
  <si>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</si>
  <si>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</si>
  <si>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</si>
  <si>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</si>
  <si>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</si>
  <si>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</si>
  <si>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</si>
  <si>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</si>
  <si>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</si>
  <si>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</si>
  <si>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</si>
  <si>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</si>
  <si>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</si>
  <si>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</si>
  <si>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</si>
  <si>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</si>
  <si>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</si>
  <si>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</si>
  <si>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</si>
  <si>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</si>
  <si>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</si>
  <si>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</si>
  <si>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</si>
  <si>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</si>
  <si>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</si>
  <si>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</si>
  <si>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</si>
  <si>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</si>
  <si>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</si>
  <si>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</si>
  <si>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</si>
  <si>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</si>
  <si>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</si>
  <si>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</si>
  <si>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</si>
  <si>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</si>
  <si>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</si>
  <si>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</si>
  <si>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</si>
  <si>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</si>
  <si>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</si>
  <si>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</si>
  <si>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</si>
  <si>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</si>
  <si>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</si>
  <si>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</si>
  <si>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</si>
  <si>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</si>
  <si>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</si>
  <si>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</si>
  <si>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</si>
  <si>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</si>
  <si>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</si>
  <si>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</si>
  <si>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</si>
  <si>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</si>
  <si>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</si>
  <si>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</si>
  <si>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</si>
  <si>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</si>
  <si>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</si>
  <si>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</si>
  <si>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</si>
  <si>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</si>
  <si>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</si>
  <si>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</si>
  <si>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</si>
  <si>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</si>
  <si>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</si>
  <si>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</si>
  <si>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</si>
  <si>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</si>
  <si>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</si>
  <si>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</si>
  <si>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</si>
  <si>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</si>
  <si>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</si>
  <si>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</si>
  <si>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</si>
  <si>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</si>
  <si>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</si>
  <si>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</si>
  <si>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</si>
  <si>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</si>
  <si>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</si>
  <si>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</si>
  <si>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</si>
  <si>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</si>
  <si>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</si>
  <si>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</si>
  <si>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</si>
  <si>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</si>
  <si>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</si>
  <si>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</si>
  <si>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</si>
  <si>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</si>
  <si>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</si>
  <si>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</si>
  <si>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</si>
  <si>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</si>
  <si>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</si>
  <si>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</si>
  <si>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</si>
  <si>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</si>
  <si>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</si>
  <si>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</si>
  <si>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</si>
  <si>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</si>
  <si>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</si>
  <si>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</si>
  <si>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</si>
  <si>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</si>
  <si>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</si>
  <si>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</si>
  <si>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</si>
  <si>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</si>
  <si>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</si>
  <si>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</si>
  <si>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</si>
  <si>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</si>
  <si>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</si>
  <si>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</si>
  <si>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</si>
  <si>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</si>
  <si>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</si>
  <si>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</si>
  <si>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</si>
  <si>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</si>
  <si>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</si>
  <si>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</si>
  <si>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</si>
  <si>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</si>
  <si>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</si>
  <si>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</si>
  <si>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</si>
  <si>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</si>
  <si>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</si>
  <si>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</si>
  <si>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</si>
  <si>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</si>
  <si>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</si>
  <si>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</si>
  <si>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</si>
  <si>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</si>
  <si>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</si>
  <si>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</si>
  <si>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</si>
  <si>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</si>
  <si>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</si>
  <si>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</si>
  <si>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</si>
  <si>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</si>
  <si>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</si>
  <si>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</si>
  <si>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</si>
  <si>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</si>
  <si>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</si>
  <si>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</si>
  <si>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</si>
  <si>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</si>
  <si>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</si>
  <si>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</si>
  <si>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</si>
  <si>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</si>
  <si>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</si>
  <si>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</si>
  <si>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</si>
  <si>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</si>
  <si>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</si>
  <si>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</si>
  <si>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</si>
  <si>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</si>
  <si>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</si>
  <si>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</si>
  <si>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</si>
  <si>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</si>
  <si>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</si>
  <si>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</si>
  <si>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</si>
  <si>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</si>
  <si>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</si>
  <si>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</si>
  <si>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</si>
  <si>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</si>
  <si>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</si>
  <si>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</si>
  <si>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</si>
  <si>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</si>
  <si>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</si>
  <si>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</si>
  <si>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</si>
  <si>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</si>
  <si>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</si>
  <si>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</si>
  <si>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</si>
  <si>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</si>
  <si>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</si>
  <si>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</si>
  <si>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</si>
  <si>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</si>
  <si>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</si>
  <si>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</si>
  <si>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</si>
  <si>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</si>
  <si>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</si>
  <si>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</si>
  <si>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</si>
  <si>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</si>
  <si>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</si>
  <si>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</si>
  <si>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</si>
  <si>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</si>
  <si>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</si>
  <si>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</si>
  <si>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</si>
  <si>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</si>
  <si>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</si>
  <si>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</si>
  <si>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</si>
  <si>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</si>
  <si>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</si>
  <si>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</si>
  <si>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</si>
  <si>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</si>
  <si>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</si>
  <si>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</si>
  <si>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</si>
  <si>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</si>
  <si>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</si>
  <si>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</si>
  <si>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</si>
  <si>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</si>
  <si>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</si>
  <si>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</si>
  <si>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</si>
  <si>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</si>
  <si>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</si>
  <si>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</si>
  <si>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</si>
  <si>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</si>
  <si>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</si>
  <si>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</si>
  <si>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</si>
  <si>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</si>
  <si>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</si>
  <si>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</si>
  <si>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</si>
  <si>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</si>
  <si>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</si>
  <si>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</si>
  <si>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</si>
  <si>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</si>
  <si>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</si>
  <si>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</si>
  <si>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</si>
  <si>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</si>
  <si>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</si>
  <si>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</si>
  <si>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</si>
  <si>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</si>
  <si>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</si>
  <si>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</si>
  <si>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</si>
  <si>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</si>
  <si>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</si>
  <si>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</si>
  <si>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</si>
  <si>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</si>
  <si>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</si>
  <si>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</si>
  <si>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</si>
  <si>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</si>
  <si>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</si>
  <si>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</si>
  <si>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</si>
  <si>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</si>
  <si>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</si>
  <si>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</si>
  <si>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</si>
  <si>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</si>
  <si>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</si>
  <si>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</si>
  <si>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</si>
  <si>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</si>
  <si>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</si>
  <si>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</si>
  <si>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</si>
  <si>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</si>
  <si>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</si>
  <si>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</si>
  <si>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</si>
  <si>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</si>
  <si>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</si>
  <si>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</si>
  <si>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</si>
  <si>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</si>
  <si>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</si>
  <si>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</si>
  <si>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</si>
  <si>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</si>
  <si>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</si>
  <si>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</si>
  <si>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</si>
  <si>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</si>
  <si>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</si>
  <si>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</si>
  <si>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</si>
  <si>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</si>
  <si>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</si>
  <si>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</si>
  <si>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</si>
  <si>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</si>
  <si>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</si>
  <si>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</si>
  <si>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</si>
  <si>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</si>
  <si>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</si>
  <si>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</si>
  <si>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</si>
  <si>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</si>
  <si>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</si>
  <si>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</si>
  <si>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</si>
  <si>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</si>
  <si>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</si>
  <si>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</si>
  <si>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</si>
  <si>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</si>
  <si>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</si>
  <si>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</si>
  <si>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</si>
  <si>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</si>
  <si>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</si>
  <si>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</si>
  <si>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</si>
  <si>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</si>
  <si>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</si>
  <si>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</si>
  <si>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</si>
  <si>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</si>
  <si>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</si>
  <si>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</si>
  <si>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</si>
  <si>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</si>
  <si>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</si>
  <si>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</si>
  <si>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</si>
  <si>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</si>
  <si>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</si>
  <si>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</si>
  <si>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</si>
  <si>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</si>
  <si>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</si>
  <si>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</si>
  <si>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</si>
  <si>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</si>
  <si>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</si>
  <si>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</si>
  <si>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</si>
  <si>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</si>
  <si>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</si>
  <si>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</si>
  <si>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</si>
  <si>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</si>
  <si>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</si>
  <si>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</si>
  <si>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</si>
  <si>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</si>
  <si>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</si>
  <si>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</si>
  <si>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</si>
  <si>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</si>
  <si>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</si>
  <si>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</si>
  <si>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</si>
  <si>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</si>
  <si>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</si>
  <si>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</si>
  <si>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</si>
  <si>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</si>
  <si>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</si>
  <si>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</si>
  <si>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</si>
  <si>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</si>
  <si>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</si>
  <si>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</si>
  <si>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</si>
  <si>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</si>
  <si>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</si>
  <si>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</si>
  <si>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</si>
  <si>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</si>
  <si>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</si>
  <si>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</si>
  <si>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</si>
  <si>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</si>
  <si>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</si>
  <si>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</si>
  <si>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</si>
  <si>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</si>
  <si>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</si>
  <si>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</si>
  <si>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</si>
  <si>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</si>
  <si>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</si>
  <si>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</si>
  <si>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</si>
  <si>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</si>
  <si>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</si>
  <si>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</si>
  <si>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</si>
  <si>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</si>
  <si>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</si>
  <si>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</si>
  <si>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</si>
  <si>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</si>
  <si>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</si>
  <si>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</si>
  <si>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</si>
  <si>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</si>
  <si>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</si>
  <si>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</si>
  <si>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</si>
  <si>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</si>
  <si>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</si>
  <si>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</si>
  <si>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</si>
  <si>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</si>
  <si>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</si>
  <si>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</si>
  <si>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</si>
  <si>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</si>
  <si>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</si>
  <si>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</si>
  <si>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</si>
  <si>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</si>
  <si>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</si>
  <si>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</si>
  <si>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</si>
  <si>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</si>
  <si>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</si>
  <si>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</si>
  <si>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</si>
  <si>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</si>
  <si>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</si>
  <si>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</si>
  <si>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</si>
  <si>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</si>
  <si>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</si>
  <si>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</si>
  <si>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</si>
  <si>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</si>
  <si>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</si>
  <si>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</si>
  <si>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</si>
  <si>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</si>
  <si>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</si>
  <si>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</si>
  <si>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</si>
  <si>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</si>
  <si>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</si>
  <si>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</si>
  <si>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</si>
  <si>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</si>
  <si>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</si>
  <si>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</si>
  <si>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</si>
  <si>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</si>
  <si>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</si>
  <si>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</si>
  <si>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</si>
  <si>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</si>
  <si>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</si>
  <si>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</si>
  <si>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</si>
  <si>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</si>
  <si>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</si>
  <si>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</si>
  <si>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</si>
  <si>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</si>
  <si>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</si>
  <si>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</si>
  <si>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</si>
  <si>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</si>
  <si>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</si>
  <si>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</si>
  <si>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</si>
  <si>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</si>
  <si>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</si>
  <si>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</si>
  <si>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</si>
  <si>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</si>
  <si>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</si>
  <si>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</si>
  <si>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</si>
  <si>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</si>
  <si>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</si>
  <si>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</si>
  <si>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</si>
  <si>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</si>
  <si>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</si>
  <si>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</si>
  <si>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</si>
  <si>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</si>
  <si>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</si>
  <si>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</si>
  <si>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</si>
  <si>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</si>
  <si>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</si>
  <si>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</si>
  <si>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</si>
  <si>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</si>
  <si>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</si>
  <si>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</si>
  <si>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</si>
  <si>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</si>
  <si>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</si>
  <si>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</si>
  <si>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</si>
  <si>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</si>
  <si>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</si>
  <si>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</si>
  <si>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</si>
  <si>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</si>
  <si>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</si>
  <si>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</si>
  <si>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</si>
  <si>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</si>
  <si>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</si>
  <si>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</si>
  <si>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</si>
  <si>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</si>
  <si>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</si>
  <si>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</si>
  <si>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</si>
  <si>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</si>
  <si>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</si>
  <si>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</si>
  <si>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</si>
  <si>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</si>
  <si>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</si>
  <si>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</si>
  <si>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</si>
  <si>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</si>
  <si>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</si>
  <si>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</si>
  <si>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</si>
  <si>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</si>
  <si>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</si>
  <si>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</si>
  <si>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</si>
  <si>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</si>
  <si>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</si>
  <si>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</si>
  <si>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</si>
  <si>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</si>
  <si>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</si>
  <si>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</si>
  <si>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</si>
  <si>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</si>
  <si>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</si>
  <si>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</si>
  <si>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</si>
  <si>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</si>
  <si>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</si>
  <si>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</si>
  <si>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</si>
  <si>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</si>
  <si>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</si>
  <si>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</si>
  <si>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</si>
  <si>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</si>
  <si>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</si>
  <si>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</si>
  <si>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</si>
  <si>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</si>
  <si>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</si>
  <si>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</si>
  <si>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</si>
  <si>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</si>
  <si>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</si>
  <si>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</si>
  <si>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</si>
  <si>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</si>
  <si>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</si>
  <si>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</si>
  <si>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</si>
  <si>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</si>
  <si>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</si>
  <si>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</si>
  <si>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</si>
  <si>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</si>
  <si>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</si>
  <si>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</si>
  <si>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</si>
  <si>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</si>
  <si>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</si>
  <si>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</si>
  <si>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</si>
  <si>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</si>
  <si>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</si>
  <si>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</si>
  <si>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</si>
  <si>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</si>
  <si>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</si>
  <si>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</si>
  <si>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</si>
  <si>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</si>
  <si>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</si>
  <si>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</si>
  <si>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</si>
  <si>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</si>
  <si>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</si>
  <si>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</si>
  <si>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</si>
  <si>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</si>
  <si>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</si>
  <si>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</si>
  <si>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</si>
  <si>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</si>
  <si>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</si>
  <si>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</si>
  <si>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</si>
  <si>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</si>
  <si>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</si>
  <si>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</si>
  <si>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</si>
  <si>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</si>
  <si>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</si>
  <si>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</si>
  <si>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</si>
  <si>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</si>
  <si>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</si>
  <si>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</si>
  <si>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</si>
  <si>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</si>
  <si>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</si>
  <si>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</si>
  <si>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</si>
  <si>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</si>
  <si>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</si>
  <si>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</si>
  <si>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</si>
  <si>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</si>
  <si>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</si>
  <si>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</si>
  <si>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</si>
  <si>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</si>
  <si>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</si>
  <si>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</si>
  <si>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</si>
  <si>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</si>
  <si>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</si>
  <si>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</si>
  <si>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</si>
  <si>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</si>
  <si>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</si>
  <si>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</si>
  <si>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</si>
  <si>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</si>
  <si>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</si>
  <si>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</si>
  <si>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</si>
  <si>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</si>
  <si>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</si>
  <si>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</si>
  <si>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</si>
  <si>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</si>
  <si>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</si>
  <si>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</si>
  <si>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</si>
  <si>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</si>
  <si>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</si>
  <si>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</si>
  <si>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</si>
  <si>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</si>
  <si>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</si>
  <si>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</si>
  <si>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</si>
  <si>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</si>
  <si>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</si>
  <si>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</si>
  <si>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</si>
  <si>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</si>
  <si>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</si>
  <si>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</si>
  <si>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</si>
  <si>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</si>
  <si>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</si>
  <si>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</si>
  <si>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</si>
  <si>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</si>
  <si>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</si>
  <si>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</si>
  <si>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</si>
  <si>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</si>
  <si>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</si>
  <si>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</si>
  <si>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</si>
  <si>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</si>
  <si>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</si>
  <si>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</si>
  <si>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</si>
  <si>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</si>
  <si>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</si>
  <si>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</si>
  <si>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</si>
  <si>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</si>
  <si>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</si>
  <si>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</si>
  <si>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</si>
  <si>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</si>
  <si>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</si>
  <si>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</si>
  <si>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</si>
  <si>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</si>
  <si>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</si>
  <si>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</si>
  <si>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</si>
  <si>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</si>
  <si>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</si>
  <si>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</si>
  <si>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</si>
  <si>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</si>
  <si>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</si>
  <si>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</si>
  <si>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</si>
  <si>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</si>
  <si>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</si>
  <si>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</si>
  <si>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</si>
  <si>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</si>
  <si>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</si>
  <si>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</si>
  <si>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</si>
  <si>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</si>
  <si>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</si>
  <si>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</si>
  <si>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</si>
  <si>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</si>
  <si>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</si>
  <si>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</si>
  <si>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</si>
  <si>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</si>
  <si>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</si>
  <si>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</si>
  <si>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</si>
  <si>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</si>
  <si>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</si>
  <si>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</si>
  <si>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</si>
  <si>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</si>
  <si>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</si>
  <si>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</si>
  <si>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</si>
  <si>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</si>
  <si>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</si>
  <si>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</si>
  <si>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</si>
  <si>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</si>
  <si>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</si>
  <si>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</si>
  <si>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</si>
  <si>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</si>
  <si>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</si>
  <si>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</si>
  <si>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</si>
  <si>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</si>
  <si>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</si>
  <si>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</si>
  <si>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</si>
  <si>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</si>
  <si>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</si>
  <si>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</si>
  <si>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</si>
  <si>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</si>
  <si>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</si>
  <si>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</si>
  <si>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</si>
  <si>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</si>
  <si>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</si>
  <si>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</si>
  <si>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</si>
  <si>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</si>
  <si>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</si>
  <si>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</si>
  <si>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</si>
  <si>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</si>
  <si>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</si>
  <si>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</si>
  <si>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</si>
  <si>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</si>
  <si>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</si>
  <si>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</si>
  <si>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</si>
  <si>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</si>
  <si>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</si>
  <si>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</si>
  <si>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</si>
  <si>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</si>
  <si>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</si>
  <si>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</si>
  <si>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</si>
  <si>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</si>
  <si>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</si>
  <si>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</si>
  <si>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</si>
  <si>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</si>
  <si>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</si>
  <si>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</si>
  <si>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</si>
  <si>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</si>
  <si>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</si>
  <si>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</si>
  <si>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</si>
  <si>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</si>
  <si>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</si>
  <si>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</si>
  <si>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</si>
  <si>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</si>
  <si>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</si>
  <si>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</si>
  <si>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</si>
  <si>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</si>
  <si>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</si>
  <si>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</si>
  <si>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</si>
  <si>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</si>
  <si>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</si>
  <si>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</si>
  <si>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</si>
  <si>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</si>
  <si>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</si>
  <si>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</si>
  <si>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</si>
  <si>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</si>
  <si>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</si>
  <si>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</si>
  <si>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</si>
  <si>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</si>
  <si>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</si>
  <si>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</si>
  <si>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</si>
  <si>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</si>
  <si>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</si>
  <si>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</si>
  <si>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</si>
  <si>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</si>
  <si>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</si>
  <si>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</si>
  <si>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</si>
  <si>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</si>
  <si>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</si>
  <si>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</si>
  <si>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</si>
  <si>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</si>
  <si>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</si>
  <si>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</si>
  <si>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</si>
  <si>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</si>
  <si>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</si>
  <si>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</si>
  <si>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</si>
  <si>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</si>
  <si>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</si>
  <si>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</si>
  <si>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</si>
  <si>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</si>
  <si>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</si>
  <si>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</si>
  <si>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</si>
  <si>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</si>
  <si>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</si>
  <si>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</si>
  <si>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</si>
  <si>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</si>
  <si>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</si>
  <si>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</si>
  <si>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</si>
  <si>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</si>
  <si>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</si>
  <si>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</si>
  <si>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</si>
  <si>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</si>
  <si>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</si>
  <si>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</si>
  <si>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</si>
  <si>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</si>
  <si>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</si>
  <si>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</si>
  <si>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</si>
  <si>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</si>
  <si>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</si>
  <si>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</si>
  <si>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</si>
  <si>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</si>
  <si>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</si>
  <si>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</si>
  <si>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</si>
  <si>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</si>
  <si>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</si>
  <si>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</si>
  <si>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</si>
  <si>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</si>
  <si>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</si>
  <si>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</si>
  <si>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</si>
  <si>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</si>
  <si>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</si>
  <si>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</si>
  <si>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</si>
  <si>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</si>
  <si>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</si>
  <si>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</si>
  <si>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</si>
  <si>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</si>
  <si>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</si>
  <si>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</si>
  <si>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</si>
  <si>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</si>
  <si>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</si>
  <si>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</si>
  <si>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</si>
  <si>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</si>
  <si>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</si>
  <si>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</si>
  <si>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</si>
  <si>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</si>
  <si>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</si>
  <si>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</si>
  <si>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</si>
  <si>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</si>
  <si>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</si>
  <si>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</si>
  <si>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</si>
  <si>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</si>
  <si>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</si>
  <si>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</si>
  <si>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</si>
  <si>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</si>
  <si>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</si>
  <si>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</si>
  <si>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</si>
  <si>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</si>
  <si>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</si>
  <si>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</si>
  <si>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</si>
  <si>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</si>
  <si>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</si>
  <si>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</si>
  <si>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</si>
  <si>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</si>
  <si>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</si>
  <si>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</si>
  <si>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</si>
  <si>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</si>
  <si>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</si>
  <si>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</si>
  <si>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</si>
  <si>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</si>
  <si>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</si>
  <si>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</si>
  <si>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</si>
  <si>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</si>
  <si>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</si>
  <si>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</si>
  <si>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</si>
  <si>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</si>
  <si>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</si>
  <si>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</si>
  <si>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</si>
  <si>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</si>
  <si>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</si>
  <si>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</si>
  <si>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</si>
  <si>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</si>
  <si>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</si>
  <si>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</si>
  <si>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</si>
  <si>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</si>
  <si>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</si>
  <si>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</si>
  <si>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</si>
  <si>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</si>
  <si>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</si>
  <si>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</si>
  <si>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</si>
  <si>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</si>
  <si>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</si>
  <si>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</si>
  <si>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</si>
  <si>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</si>
  <si>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</si>
  <si>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</si>
  <si>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</si>
  <si>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</si>
  <si>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</si>
  <si>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</si>
  <si>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</si>
  <si>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</si>
  <si>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</si>
  <si>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</si>
  <si>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</si>
  <si>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</si>
  <si>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</si>
  <si>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</si>
  <si>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</si>
  <si>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</si>
  <si>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</si>
  <si>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</si>
  <si>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</si>
  <si>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</si>
  <si>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</si>
  <si>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</si>
  <si>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</si>
  <si>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</si>
  <si>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</si>
  <si>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</si>
  <si>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</si>
  <si>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</si>
  <si>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</si>
  <si>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</si>
  <si>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</si>
  <si>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</si>
  <si>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</si>
  <si>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</si>
  <si>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</si>
  <si>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</si>
  <si>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</si>
  <si>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</si>
  <si>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</si>
  <si>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</si>
  <si>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</si>
  <si>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</si>
  <si>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</si>
  <si>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</si>
  <si>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</si>
  <si>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</si>
  <si>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</si>
  <si>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</si>
  <si>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</si>
  <si>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</si>
  <si>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</si>
  <si>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</si>
  <si>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</si>
  <si>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</si>
  <si>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</si>
  <si>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</si>
  <si>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</si>
  <si>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</si>
  <si>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</si>
  <si>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</si>
  <si>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</si>
  <si>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</si>
  <si>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</si>
  <si>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</si>
  <si>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</si>
  <si>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</si>
  <si>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</si>
  <si>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</si>
  <si>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</si>
  <si>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</si>
  <si>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</si>
  <si>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</si>
  <si>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</si>
  <si>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</si>
  <si>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</si>
  <si>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</si>
  <si>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</si>
  <si>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</si>
  <si>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</si>
  <si>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</si>
  <si>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</si>
  <si>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</si>
  <si>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</si>
  <si>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</si>
  <si>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</si>
  <si>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</si>
  <si>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</si>
  <si>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</si>
  <si>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</si>
  <si>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</si>
  <si>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</si>
  <si>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</si>
  <si>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</si>
  <si>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</si>
  <si>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</si>
  <si>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</si>
  <si>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</si>
  <si>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</si>
  <si>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</si>
  <si>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</si>
  <si>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</si>
  <si>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</si>
  <si>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</si>
  <si>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</si>
  <si>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</si>
  <si>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</si>
  <si>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</si>
  <si>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</si>
  <si>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</si>
  <si>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</si>
  <si>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</si>
  <si>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</si>
  <si>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</si>
  <si>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</si>
  <si>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</si>
  <si>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</si>
  <si>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</si>
  <si>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</si>
  <si>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</si>
  <si>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</si>
  <si>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</si>
  <si>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</si>
  <si>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</si>
  <si>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</si>
  <si>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</si>
  <si>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</si>
  <si>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</si>
  <si>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</si>
  <si>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</si>
  <si>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</si>
  <si>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</si>
  <si>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</si>
  <si>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</si>
  <si>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</si>
  <si>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</si>
  <si>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</si>
  <si>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</si>
  <si>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</si>
  <si>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</si>
  <si>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</si>
  <si>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</si>
  <si>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</si>
  <si>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</si>
  <si>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</si>
  <si>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</si>
  <si>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</si>
  <si>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</si>
  <si>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</si>
  <si>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</si>
  <si>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</si>
  <si>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</si>
  <si>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</si>
  <si>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</si>
  <si>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</si>
  <si>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</si>
  <si>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</si>
  <si>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</si>
  <si>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</si>
  <si>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</si>
  <si>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</si>
  <si>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</si>
  <si>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</si>
  <si>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</si>
  <si>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</si>
  <si>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</si>
  <si>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</si>
  <si>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</si>
  <si>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</si>
  <si>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</si>
  <si>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</si>
  <si>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</si>
  <si>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</si>
  <si>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</si>
  <si>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</si>
  <si>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</si>
  <si>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</si>
  <si>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</si>
  <si>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</si>
  <si>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</si>
  <si>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</si>
  <si>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</si>
  <si>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</si>
  <si>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</si>
  <si>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</si>
  <si>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</si>
  <si>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</si>
  <si>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</si>
  <si>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</si>
  <si>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</si>
  <si>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</si>
  <si>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</si>
  <si>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</si>
  <si>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</si>
  <si>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</si>
  <si>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</si>
  <si>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</si>
  <si>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</si>
  <si>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</si>
  <si>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</si>
  <si>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</si>
  <si>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</si>
  <si>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</si>
  <si>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</si>
  <si>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</si>
  <si>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</si>
  <si>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</si>
  <si>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</si>
  <si>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</si>
  <si>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</si>
  <si>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</si>
  <si>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</si>
  <si>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</si>
  <si>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</si>
  <si>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</si>
  <si>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</si>
  <si>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</si>
  <si>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</si>
  <si>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</si>
  <si>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</si>
  <si>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</si>
  <si>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</si>
  <si>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</si>
  <si>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</si>
  <si>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</si>
  <si>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</si>
  <si>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</si>
  <si>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</si>
  <si>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</si>
  <si>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</si>
  <si>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</si>
  <si>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</si>
  <si>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</si>
  <si>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</si>
  <si>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</si>
  <si>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</si>
  <si>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</si>
  <si>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</si>
  <si>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</si>
  <si>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</si>
  <si>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</si>
  <si>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</si>
  <si>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</si>
  <si>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</si>
  <si>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</si>
  <si>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</si>
  <si>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</si>
  <si>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</si>
  <si>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</si>
  <si>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</si>
  <si>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</si>
  <si>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</si>
  <si>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</si>
  <si>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</si>
  <si>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</si>
  <si>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</si>
  <si>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</si>
  <si>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</si>
  <si>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</si>
  <si>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</si>
  <si>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</si>
  <si>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</si>
  <si>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</si>
  <si>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</si>
  <si>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</si>
  <si>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</si>
  <si>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</si>
  <si>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</si>
  <si>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</si>
  <si>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</si>
  <si>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</si>
  <si>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</si>
  <si>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</si>
  <si>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</si>
  <si>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</si>
  <si>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</si>
  <si>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</si>
  <si>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</si>
  <si>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</si>
  <si>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</si>
  <si>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</si>
  <si>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</si>
  <si>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</si>
  <si>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</si>
  <si>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</si>
  <si>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</si>
  <si>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</si>
  <si>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</si>
  <si>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</si>
  <si>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</si>
  <si>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</si>
  <si>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</si>
  <si>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</si>
  <si>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</si>
  <si>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</si>
  <si>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</si>
  <si>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</si>
  <si>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</si>
  <si>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</si>
  <si>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</si>
  <si>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</si>
  <si>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</si>
  <si>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</si>
  <si>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</si>
  <si>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</si>
  <si>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</si>
  <si>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</si>
  <si>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</si>
  <si>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</si>
  <si>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</si>
  <si>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</si>
  <si>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</si>
  <si>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</si>
  <si>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</si>
  <si>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</si>
  <si>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</si>
  <si>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</si>
  <si>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</si>
  <si>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</si>
  <si>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</si>
  <si>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</si>
  <si>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</si>
  <si>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</si>
  <si>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</si>
  <si>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</si>
  <si>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</si>
  <si>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</si>
  <si>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</si>
  <si>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</si>
  <si>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</si>
  <si>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</si>
  <si>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</si>
  <si>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</si>
  <si>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</si>
  <si>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</si>
  <si>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</si>
  <si>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</si>
  <si>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</si>
  <si>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</si>
  <si>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</si>
  <si>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</si>
  <si>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</si>
  <si>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</si>
  <si>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</si>
  <si>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</si>
  <si>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</si>
  <si>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</si>
  <si>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</si>
  <si>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</si>
  <si>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</si>
  <si>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</si>
  <si>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</si>
  <si>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</si>
  <si>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</si>
  <si>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</si>
  <si>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</si>
  <si>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</si>
  <si>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</si>
  <si>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</si>
  <si>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</si>
  <si>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</si>
  <si>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</si>
  <si>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</si>
  <si>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</si>
  <si>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</si>
  <si>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</si>
  <si>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</si>
  <si>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</si>
  <si>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</si>
  <si>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</si>
  <si>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</si>
  <si>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</si>
  <si>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</si>
  <si>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</si>
  <si>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</si>
  <si>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</si>
  <si>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</si>
  <si>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</si>
  <si>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</si>
  <si>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</si>
  <si>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</si>
  <si>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</si>
  <si>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</si>
  <si>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</si>
  <si>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</si>
  <si>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</si>
  <si>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</si>
  <si>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</si>
  <si>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</si>
  <si>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</si>
  <si>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</si>
  <si>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</si>
  <si>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</si>
  <si>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</si>
  <si>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</si>
  <si>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</si>
  <si>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</si>
  <si>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</si>
  <si>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</si>
  <si>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</si>
  <si>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</si>
  <si>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</si>
  <si>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</si>
  <si>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</si>
  <si>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</si>
  <si>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</si>
  <si>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</si>
  <si>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</si>
  <si>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</si>
  <si>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</si>
  <si>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</si>
  <si>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</si>
  <si>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</si>
  <si>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</si>
  <si>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</si>
  <si>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</si>
  <si>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</si>
  <si>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</si>
  <si>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</si>
  <si>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</si>
  <si>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</si>
  <si>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</si>
  <si>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</si>
  <si>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</si>
  <si>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</si>
  <si>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</si>
  <si>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</si>
  <si>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</si>
  <si>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</si>
  <si>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</si>
  <si>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</si>
  <si>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</si>
  <si>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</si>
  <si>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</si>
  <si>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</si>
  <si>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</si>
  <si>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</si>
  <si>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</si>
  <si>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</si>
  <si>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</si>
  <si>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</si>
  <si>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</si>
  <si>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</si>
  <si>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</si>
  <si>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</si>
  <si>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</si>
  <si>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</si>
  <si>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</si>
  <si>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</si>
  <si>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</si>
  <si>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</si>
  <si>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</si>
  <si>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</si>
  <si>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</si>
  <si>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</si>
  <si>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</si>
  <si>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</si>
  <si>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</si>
  <si>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</si>
  <si>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</si>
  <si>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</si>
  <si>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</si>
  <si>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</si>
  <si>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</si>
  <si>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</si>
  <si>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</si>
  <si>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</si>
  <si>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</si>
  <si>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</si>
  <si>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</si>
  <si>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</si>
  <si>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</si>
  <si>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</si>
  <si>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</si>
  <si>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</si>
  <si>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</si>
  <si>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</si>
  <si>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</si>
  <si>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</si>
  <si>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</si>
  <si>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</si>
  <si>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</si>
  <si>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</si>
  <si>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</si>
  <si>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</si>
  <si>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</si>
  <si>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</si>
  <si>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</si>
  <si>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</si>
  <si>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</si>
  <si>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</si>
  <si>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</si>
  <si>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</si>
  <si>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</si>
  <si>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</si>
  <si>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</si>
  <si>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</si>
  <si>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</si>
  <si>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</si>
  <si>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</si>
  <si>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</si>
  <si>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</si>
  <si>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</si>
  <si>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</si>
  <si>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</si>
  <si>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</si>
  <si>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</si>
  <si>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</si>
  <si>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</si>
  <si>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</si>
  <si>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</si>
  <si>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</si>
  <si>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</si>
  <si>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</si>
  <si>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</si>
  <si>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</si>
  <si>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</si>
  <si>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</si>
  <si>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</si>
  <si>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</si>
  <si>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</si>
  <si>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</si>
  <si>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</si>
  <si>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</si>
  <si>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</si>
  <si>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</si>
  <si>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</si>
  <si>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</si>
  <si>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</si>
  <si>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</si>
  <si>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</si>
  <si>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</si>
  <si>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</si>
  <si>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</si>
  <si>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</si>
  <si>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</si>
  <si>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</si>
  <si>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</si>
  <si>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</si>
  <si>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</si>
  <si>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</si>
  <si>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</si>
  <si>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</si>
  <si>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</si>
  <si>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</si>
  <si>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</si>
  <si>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</si>
  <si>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</si>
  <si>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</si>
  <si>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</si>
  <si>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</si>
  <si>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</si>
  <si>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</si>
  <si>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</si>
  <si>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</si>
  <si>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</si>
  <si>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</si>
  <si>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</si>
  <si>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</si>
  <si>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</si>
  <si>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</si>
  <si>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</si>
  <si>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</si>
  <si>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</si>
  <si>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</si>
  <si>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</si>
  <si>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</si>
  <si>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</si>
  <si>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</si>
  <si>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</si>
  <si>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</si>
  <si>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</si>
  <si>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</si>
  <si>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</si>
  <si>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</si>
  <si>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</si>
  <si>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</si>
  <si>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</si>
  <si>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</si>
  <si>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</si>
  <si>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</si>
  <si>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</si>
  <si>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</si>
  <si>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</si>
  <si>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</si>
  <si>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</si>
  <si>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</si>
  <si>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</si>
  <si>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</si>
  <si>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</si>
  <si>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</si>
  <si>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</si>
  <si>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</si>
  <si>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</si>
  <si>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</si>
  <si>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</si>
  <si>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</si>
  <si>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</si>
  <si>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</si>
  <si>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</si>
  <si>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</si>
  <si>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</si>
  <si>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</si>
  <si>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</si>
  <si>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</si>
  <si>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</si>
  <si>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</si>
  <si>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</si>
  <si>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</si>
  <si>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</si>
  <si>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</si>
  <si>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</si>
  <si>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</si>
  <si>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</si>
  <si>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</si>
  <si>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</si>
  <si>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</si>
  <si>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</si>
  <si>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</si>
  <si>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</si>
  <si>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</si>
  <si>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</si>
  <si>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</si>
  <si>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</si>
  <si>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</si>
  <si>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</si>
  <si>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</si>
  <si>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</si>
  <si>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</si>
  <si>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</si>
  <si>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</si>
  <si>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</si>
  <si>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</si>
  <si>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</si>
  <si>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</si>
  <si>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</si>
  <si>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</si>
  <si>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</si>
  <si>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</si>
  <si>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</si>
  <si>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</si>
  <si>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</si>
  <si>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</si>
  <si>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</si>
  <si>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</si>
  <si>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</si>
  <si>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</si>
  <si>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</si>
  <si>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</si>
  <si>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</si>
  <si>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</si>
  <si>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</si>
  <si>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</si>
  <si>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</si>
  <si>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</si>
  <si>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</si>
  <si>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</si>
  <si>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</si>
  <si>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</si>
  <si>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</si>
  <si>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</si>
  <si>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</si>
  <si>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</si>
  <si>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</si>
  <si>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</si>
  <si>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</si>
  <si>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</si>
  <si>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</si>
  <si>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</si>
  <si>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</si>
  <si>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</si>
  <si>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</si>
  <si>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</si>
  <si>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</si>
  <si>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</si>
  <si>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</si>
  <si>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</si>
  <si>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</si>
  <si>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</si>
  <si>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</si>
  <si>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</si>
  <si>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</si>
  <si>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</si>
  <si>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</si>
  <si>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</si>
  <si>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</si>
  <si>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</si>
  <si>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</si>
  <si>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</si>
  <si>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</si>
  <si>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</si>
  <si>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</si>
  <si>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</si>
  <si>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</si>
  <si>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</si>
  <si>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</si>
  <si>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</si>
  <si>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</si>
  <si>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</si>
  <si>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</si>
  <si>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</si>
  <si>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</si>
  <si>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</si>
  <si>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</si>
  <si>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</si>
  <si>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</si>
  <si>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</si>
  <si>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</si>
  <si>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</si>
  <si>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</si>
  <si>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</si>
  <si>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</si>
  <si>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</si>
  <si>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</si>
  <si>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</si>
  <si>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</si>
  <si>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</si>
  <si>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</si>
  <si>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</si>
  <si>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</si>
  <si>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</si>
  <si>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</si>
  <si>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</si>
  <si>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</si>
  <si>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</si>
  <si>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</si>
  <si>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</si>
  <si>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</si>
  <si>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</si>
  <si>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</si>
  <si>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</si>
  <si>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</si>
  <si>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</si>
  <si>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</si>
  <si>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</si>
  <si>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</si>
  <si>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</si>
  <si>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</si>
  <si>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</si>
  <si>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</si>
  <si>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</si>
  <si>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</si>
  <si>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</si>
  <si>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</si>
  <si>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</si>
  <si>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</si>
  <si>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</si>
  <si>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</si>
  <si>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</si>
  <si>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</si>
  <si>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</si>
  <si>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</si>
  <si>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</si>
  <si>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</si>
  <si>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</si>
  <si>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</si>
  <si>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</si>
  <si>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</si>
  <si>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</si>
  <si>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</si>
  <si>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</si>
  <si>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</si>
  <si>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</si>
  <si>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</si>
  <si>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</si>
  <si>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</si>
  <si>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</si>
  <si>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</si>
  <si>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</si>
  <si>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</si>
  <si>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</si>
  <si>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</si>
  <si>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</si>
  <si>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</si>
  <si>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</si>
  <si>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</si>
  <si>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</si>
  <si>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</si>
  <si>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</si>
  <si>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</si>
  <si>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</si>
  <si>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</si>
  <si>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</si>
  <si>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</si>
  <si>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</si>
  <si>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</si>
  <si>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</si>
  <si>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</si>
  <si>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</si>
  <si>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</si>
  <si>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</si>
  <si>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</si>
  <si>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</si>
  <si>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</si>
  <si>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</si>
  <si>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</si>
  <si>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</si>
  <si>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</si>
  <si>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</si>
  <si>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</si>
  <si>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</si>
  <si>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</si>
  <si>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</si>
  <si>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</si>
  <si>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</si>
  <si>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</si>
  <si>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</si>
  <si>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</si>
  <si>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</si>
  <si>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</si>
  <si>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</si>
  <si>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</si>
  <si>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</si>
  <si>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</si>
  <si>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</si>
  <si>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</si>
  <si>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</si>
  <si>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</si>
  <si>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</si>
  <si>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</si>
  <si>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</si>
  <si>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</si>
  <si>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</si>
  <si>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</si>
  <si>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</si>
  <si>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</si>
  <si>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</si>
  <si>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</si>
  <si>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</si>
  <si>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</si>
  <si>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</si>
  <si>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</si>
  <si>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</si>
  <si>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</si>
  <si>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</si>
  <si>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</si>
  <si>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</si>
  <si>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</si>
  <si>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</si>
  <si>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</si>
  <si>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</si>
  <si>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</si>
  <si>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</si>
  <si>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</si>
  <si>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</si>
  <si>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</si>
  <si>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</si>
  <si>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</si>
  <si>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</si>
  <si>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</si>
  <si>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</si>
  <si>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</si>
  <si>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</si>
  <si>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</si>
  <si>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</si>
  <si>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</si>
  <si>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</si>
  <si>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</si>
  <si>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</si>
  <si>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</si>
  <si>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</si>
  <si>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</si>
  <si>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</si>
  <si>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</si>
  <si>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</si>
  <si>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</si>
  <si>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</si>
  <si>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</si>
  <si>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</si>
  <si>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</si>
  <si>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</si>
  <si>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</si>
  <si>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</si>
  <si>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</si>
  <si>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</si>
  <si>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</si>
  <si>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</si>
  <si>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</si>
  <si>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</si>
  <si>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</si>
  <si>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</si>
  <si>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</si>
  <si>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</si>
  <si>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</si>
  <si>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</si>
  <si>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</si>
  <si>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</si>
  <si>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</si>
  <si>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</si>
  <si>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</si>
  <si>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</si>
  <si>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</si>
  <si>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</si>
  <si>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</si>
  <si>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</si>
  <si>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</si>
  <si>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</si>
  <si>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</si>
  <si>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</si>
  <si>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</si>
  <si>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</si>
  <si>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</si>
  <si>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</si>
  <si>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</si>
  <si>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</si>
  <si>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</si>
  <si>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</si>
  <si>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</si>
  <si>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</si>
  <si>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</si>
  <si>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</si>
  <si>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</si>
  <si>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</si>
  <si>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</si>
  <si>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</si>
  <si>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</si>
  <si>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</si>
  <si>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</si>
  <si>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</si>
  <si>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</si>
  <si>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</si>
  <si>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</si>
  <si>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</si>
  <si>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</si>
  <si>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</si>
  <si>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</si>
  <si>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</si>
  <si>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</si>
  <si>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</si>
  <si>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</si>
  <si>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</si>
  <si>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</si>
  <si>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</si>
  <si>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</si>
  <si>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</si>
  <si>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</si>
  <si>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</si>
  <si>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</si>
  <si>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</si>
  <si>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</si>
  <si>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</si>
  <si>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</si>
  <si>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</si>
  <si>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</si>
  <si>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</si>
  <si>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</si>
  <si>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</si>
  <si>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</si>
  <si>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</si>
  <si>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</si>
  <si>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</si>
  <si>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</si>
  <si>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</si>
  <si>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</si>
  <si>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</si>
  <si>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</si>
  <si>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</si>
  <si>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</si>
  <si>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</si>
  <si>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</si>
  <si>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</si>
  <si>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</si>
  <si>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</si>
  <si>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</si>
  <si>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</si>
  <si>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</si>
  <si>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</si>
  <si>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</si>
  <si>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</si>
  <si>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</si>
  <si>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</si>
  <si>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</si>
  <si>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</si>
  <si>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</si>
  <si>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</si>
  <si>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</si>
  <si>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</si>
  <si>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</si>
  <si>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</si>
  <si>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</si>
  <si>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</si>
  <si>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</si>
  <si>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</si>
  <si>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</si>
  <si>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</si>
  <si>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</si>
  <si>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</si>
  <si>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</si>
  <si>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</si>
  <si>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</si>
  <si>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</si>
  <si>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</si>
  <si>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</si>
  <si>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</si>
  <si>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</si>
  <si>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</si>
  <si>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</si>
  <si>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</si>
  <si>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</si>
  <si>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</si>
  <si>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</si>
  <si>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</si>
  <si>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</si>
  <si>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</si>
  <si>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</si>
  <si>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</si>
  <si>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</si>
  <si>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</si>
  <si>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</si>
  <si>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</si>
  <si>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</si>
  <si>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</si>
  <si>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</si>
  <si>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</si>
  <si>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</si>
  <si>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</si>
  <si>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</si>
  <si>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</si>
  <si>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</si>
  <si>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</si>
  <si>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</si>
  <si>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</si>
  <si>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</si>
  <si>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</si>
  <si>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</si>
  <si>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</si>
  <si>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</si>
  <si>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</si>
  <si>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</si>
  <si>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</si>
  <si>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</si>
  <si>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</si>
  <si>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</si>
  <si>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</si>
  <si>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</si>
  <si>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</si>
  <si>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</si>
  <si>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</si>
  <si>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</si>
  <si>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</si>
  <si>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</si>
  <si>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</si>
  <si>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</si>
  <si>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</si>
  <si>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</si>
  <si>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</si>
  <si>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</si>
  <si>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</si>
  <si>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</si>
  <si>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</si>
  <si>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</si>
  <si>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</si>
  <si>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</si>
  <si>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</si>
  <si>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</si>
  <si>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</si>
  <si>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</si>
  <si>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</si>
  <si>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</si>
  <si>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</si>
  <si>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</si>
  <si>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</si>
  <si>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</si>
  <si>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</si>
  <si>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</si>
  <si>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</si>
  <si>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</si>
  <si>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</si>
  <si>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</si>
  <si>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</si>
  <si>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</si>
  <si>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</si>
  <si>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</si>
  <si>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</si>
  <si>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</si>
  <si>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</si>
  <si>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</si>
  <si>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</si>
  <si>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</si>
  <si>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</si>
  <si>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</si>
  <si>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</si>
  <si>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</si>
  <si>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</si>
  <si>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</si>
  <si>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</si>
  <si>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</si>
  <si>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</si>
  <si>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</si>
  <si>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</si>
  <si>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</si>
  <si>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</si>
  <si>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</si>
  <si>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</si>
  <si>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</si>
  <si>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</si>
  <si>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</si>
  <si>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</si>
  <si>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</si>
  <si>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</si>
  <si>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</si>
  <si>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</si>
  <si>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</si>
  <si>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</si>
  <si>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</si>
  <si>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</si>
  <si>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</si>
  <si>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</si>
  <si>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</si>
  <si>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</si>
  <si>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</si>
  <si>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</si>
  <si>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</si>
  <si>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</si>
  <si>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</si>
  <si>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</si>
  <si>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</si>
  <si>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</si>
  <si>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</si>
  <si>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</si>
  <si>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</si>
  <si>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</si>
  <si>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</si>
  <si>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</si>
  <si>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</si>
  <si>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</si>
  <si>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</si>
  <si>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</si>
  <si>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</si>
  <si>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</si>
  <si>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</si>
  <si>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</si>
  <si>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</si>
  <si>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</si>
  <si>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</si>
  <si>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</si>
  <si>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</si>
  <si>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</si>
  <si>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</si>
  <si>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</si>
  <si>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</si>
  <si>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</si>
  <si>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</si>
  <si>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</si>
  <si>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</si>
  <si>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</si>
  <si>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</si>
  <si>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</si>
  <si>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</si>
  <si>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</si>
  <si>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</si>
  <si>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</si>
  <si>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</si>
  <si>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</si>
  <si>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</si>
  <si>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</si>
  <si>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</si>
  <si>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</si>
  <si>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</si>
  <si>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</si>
  <si>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</si>
  <si>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</si>
  <si>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</si>
  <si>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</si>
  <si>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</si>
  <si>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</si>
  <si>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</si>
  <si>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</si>
  <si>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</si>
  <si>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</si>
  <si>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</si>
  <si>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</si>
  <si>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</si>
  <si>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</si>
  <si>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</si>
  <si>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</si>
  <si>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</si>
  <si>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</si>
  <si>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</si>
  <si>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</si>
  <si>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</si>
  <si>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</si>
  <si>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</si>
  <si>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</si>
  <si>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</si>
  <si>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</si>
  <si>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</si>
  <si>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</si>
  <si>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</si>
  <si>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</si>
  <si>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</si>
  <si>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</si>
  <si>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</si>
  <si>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</si>
  <si>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</si>
  <si>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</si>
  <si>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</si>
  <si>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</si>
  <si>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</si>
  <si>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</si>
  <si>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</si>
  <si>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</si>
  <si>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</si>
  <si>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</si>
  <si>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</si>
  <si>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</si>
  <si>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</si>
  <si>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</si>
  <si>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</si>
  <si>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</si>
  <si>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</si>
  <si>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</si>
  <si>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</si>
  <si>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</si>
  <si>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</si>
  <si>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</si>
  <si>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</si>
  <si>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</si>
  <si>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</si>
  <si>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</si>
  <si>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</si>
  <si>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</si>
  <si>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</si>
  <si>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</si>
  <si>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</si>
  <si>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</si>
  <si>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</si>
  <si>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</si>
  <si>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</si>
  <si>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</si>
  <si>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</si>
  <si>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</si>
  <si>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</si>
  <si>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</si>
  <si>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</si>
  <si>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</si>
  <si>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</si>
  <si>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</si>
  <si>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</si>
  <si>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</si>
  <si>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</si>
  <si>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</si>
  <si>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</si>
  <si>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</si>
  <si>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</si>
  <si>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</si>
  <si>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</si>
  <si>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</si>
  <si>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</si>
  <si>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</si>
  <si>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</si>
  <si>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</si>
  <si>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</si>
  <si>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</si>
  <si>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</si>
  <si>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</si>
  <si>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</si>
  <si>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</si>
  <si>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</si>
  <si>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</si>
  <si>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</si>
  <si>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</si>
  <si>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</si>
  <si>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</si>
  <si>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</si>
  <si>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</si>
  <si>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</si>
  <si>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</si>
  <si>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</si>
  <si>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</si>
  <si>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</si>
  <si>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</si>
  <si>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</si>
  <si>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</si>
  <si>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</si>
  <si>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</si>
  <si>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</si>
  <si>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</si>
  <si>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</si>
  <si>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</si>
  <si>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</si>
  <si>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</si>
  <si>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</si>
  <si>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</si>
  <si>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</si>
  <si>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</si>
  <si>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</si>
  <si>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</si>
  <si>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</si>
  <si>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</si>
  <si>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</si>
  <si>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</si>
  <si>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</si>
  <si>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</si>
  <si>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</si>
  <si>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</si>
  <si>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</si>
  <si>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</si>
  <si>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</si>
  <si>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</si>
  <si>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</si>
  <si>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</si>
  <si>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</si>
  <si>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</si>
  <si>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</si>
  <si>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</si>
  <si>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</si>
  <si>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</si>
  <si>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</si>
  <si>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</si>
  <si>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</si>
  <si>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</si>
  <si>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</si>
  <si>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</si>
  <si>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</si>
  <si>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</si>
  <si>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</si>
  <si>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</si>
  <si>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</si>
  <si>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</si>
  <si>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</si>
  <si>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</si>
  <si>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</si>
  <si>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</si>
  <si>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</si>
  <si>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</si>
  <si>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</si>
  <si>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</si>
  <si>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</si>
  <si>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</si>
  <si>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</si>
  <si>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</si>
  <si>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</si>
  <si>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</si>
  <si>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</si>
  <si>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</si>
  <si>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</si>
  <si>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</si>
  <si>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</si>
  <si>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</si>
  <si>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</si>
  <si>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</si>
  <si>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</si>
  <si>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</si>
  <si>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</si>
  <si>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</si>
  <si>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</si>
  <si>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</si>
  <si>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</si>
  <si>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</si>
  <si>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</si>
  <si>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</si>
  <si>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</si>
  <si>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</si>
  <si>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</si>
  <si>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</si>
  <si>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</si>
  <si>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</si>
  <si>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</si>
  <si>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</si>
  <si>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</si>
  <si>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</si>
  <si>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</si>
  <si>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</si>
  <si>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</si>
  <si>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</si>
  <si>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</si>
  <si>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</si>
  <si>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</si>
  <si>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</si>
  <si>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</si>
  <si>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</si>
  <si>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</si>
  <si>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</si>
  <si>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</si>
  <si>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</si>
  <si>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</si>
  <si>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</si>
  <si>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</si>
  <si>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</si>
  <si>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</si>
  <si>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</si>
  <si>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</si>
  <si>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</si>
  <si>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</si>
  <si>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</si>
  <si>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</si>
  <si>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</si>
  <si>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</si>
  <si>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</si>
  <si>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</si>
  <si>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</si>
  <si>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</si>
  <si>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</si>
  <si>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</si>
  <si>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</si>
  <si>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</si>
  <si>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</si>
  <si>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</si>
  <si>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</si>
  <si>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</si>
  <si>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</si>
  <si>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</si>
  <si>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</si>
  <si>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</si>
  <si>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</si>
  <si>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</si>
  <si>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</si>
  <si>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</si>
  <si>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</si>
  <si>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</si>
  <si>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</si>
  <si>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</si>
  <si>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</si>
  <si>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</si>
  <si>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</si>
  <si>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</si>
  <si>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</si>
  <si>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</si>
  <si>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</si>
  <si>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</si>
  <si>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</si>
  <si>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</si>
  <si>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</si>
  <si>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</si>
  <si>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</si>
  <si>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</si>
  <si>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</si>
  <si>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</si>
  <si>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</si>
  <si>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</si>
  <si>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</si>
  <si>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</si>
  <si>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</si>
  <si>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</si>
  <si>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</si>
  <si>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</si>
  <si>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</si>
  <si>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</si>
  <si>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</si>
  <si>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</si>
  <si>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</si>
  <si>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</si>
  <si>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</si>
  <si>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</si>
  <si>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</si>
  <si>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</si>
  <si>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</si>
  <si>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</si>
  <si>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</si>
  <si>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</si>
  <si>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</si>
  <si>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</si>
  <si>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</si>
  <si>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</si>
  <si>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</si>
  <si>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</si>
  <si>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</si>
  <si>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</si>
  <si>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</si>
  <si>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</si>
  <si>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</si>
  <si>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</si>
  <si>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</si>
  <si>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</si>
  <si>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</si>
  <si>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</si>
  <si>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</si>
  <si>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</si>
  <si>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</si>
  <si>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</si>
  <si>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</si>
  <si>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</si>
  <si>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</si>
  <si>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</si>
  <si>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</si>
  <si>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</si>
  <si>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</si>
  <si>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</si>
  <si>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</si>
  <si>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</si>
  <si>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</si>
  <si>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</si>
  <si>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</si>
  <si>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</si>
  <si>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</si>
  <si>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</si>
  <si>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</si>
  <si>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</si>
  <si>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</si>
  <si>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</si>
  <si>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</si>
  <si>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</si>
  <si>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</si>
  <si>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</si>
  <si>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</si>
  <si>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</si>
  <si>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</si>
  <si>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</si>
  <si>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</si>
  <si>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</si>
  <si>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</si>
  <si>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</si>
  <si>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</si>
  <si>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</si>
  <si>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</si>
  <si>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</si>
  <si>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</si>
  <si>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</si>
  <si>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</si>
  <si>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</si>
  <si>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</si>
  <si>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</si>
  <si>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</si>
  <si>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</si>
  <si>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</si>
  <si>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</si>
  <si>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</si>
  <si>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</si>
  <si>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</si>
  <si>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</si>
  <si>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</si>
  <si>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</si>
  <si>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</si>
  <si>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</si>
  <si>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</si>
  <si>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</si>
  <si>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</si>
  <si>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</si>
  <si>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</si>
  <si>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</si>
  <si>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</si>
  <si>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</si>
  <si>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</si>
  <si>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</si>
  <si>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</si>
  <si>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</si>
  <si>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</si>
  <si>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</si>
  <si>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</si>
  <si>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</si>
  <si>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</si>
  <si>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</si>
  <si>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</si>
  <si>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</si>
  <si>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</si>
  <si>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</si>
  <si>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</si>
  <si>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</si>
  <si>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</si>
  <si>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</si>
  <si>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</si>
  <si>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</si>
  <si>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</si>
  <si>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</si>
  <si>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</si>
  <si>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</si>
  <si>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</si>
  <si>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</si>
  <si>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</si>
  <si>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</si>
  <si>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</si>
  <si>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</si>
  <si>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</si>
  <si>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</si>
  <si>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</si>
  <si>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</si>
  <si>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</si>
  <si>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</si>
  <si>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</si>
  <si>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</si>
  <si>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</si>
  <si>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</si>
  <si>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</si>
  <si>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</si>
  <si>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</si>
  <si>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</si>
  <si>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</si>
  <si>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</si>
  <si>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</si>
  <si>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</si>
  <si>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</si>
  <si>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</si>
  <si>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</si>
  <si>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</si>
  <si>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</si>
  <si>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</si>
  <si>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</si>
  <si>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</si>
  <si>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</si>
  <si>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</si>
  <si>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</si>
  <si>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</si>
  <si>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</si>
  <si>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</si>
  <si>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</si>
  <si>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</si>
  <si>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</si>
  <si>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</si>
  <si>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</si>
  <si>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</si>
  <si>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</si>
  <si>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</si>
  <si>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</si>
  <si>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</si>
  <si>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</si>
  <si>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</si>
  <si>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</si>
  <si>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</si>
  <si>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</si>
  <si>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</si>
  <si>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</si>
  <si>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</si>
  <si>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</si>
  <si>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</si>
  <si>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</si>
  <si>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</si>
  <si>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</si>
  <si>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</si>
  <si>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</si>
  <si>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</si>
  <si>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</si>
  <si>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</si>
  <si>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</si>
  <si>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</si>
  <si>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</si>
  <si>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</si>
  <si>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</si>
  <si>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</si>
  <si>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</si>
  <si>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</si>
  <si>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</si>
  <si>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</si>
  <si>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</si>
  <si>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</si>
  <si>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</si>
  <si>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</si>
  <si>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</si>
  <si>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</si>
  <si>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</si>
  <si>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</si>
  <si>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</si>
  <si>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</si>
  <si>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</si>
  <si>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</si>
  <si>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</si>
  <si>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</si>
  <si>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</si>
  <si>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</si>
  <si>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</si>
  <si>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</si>
  <si>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</si>
  <si>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</si>
  <si>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</si>
  <si>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</si>
  <si>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</si>
  <si>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</si>
  <si>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</si>
  <si>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</si>
  <si>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</si>
  <si>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</si>
  <si>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</si>
  <si>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</si>
  <si>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</si>
  <si>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</si>
  <si>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</si>
  <si>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</si>
  <si>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</si>
  <si>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</si>
  <si>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</si>
  <si>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</si>
  <si>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</si>
  <si>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</si>
  <si>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</si>
  <si>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</si>
  <si>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</si>
  <si>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</si>
  <si>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</si>
  <si>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</si>
  <si>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</si>
  <si>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</si>
  <si>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</si>
  <si>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</si>
  <si>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</si>
  <si>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</si>
  <si>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</si>
  <si>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</si>
  <si>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</si>
  <si>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</si>
  <si>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</si>
  <si>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</si>
  <si>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</si>
  <si>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</si>
  <si>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</si>
  <si>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</si>
  <si>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</si>
  <si>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</si>
  <si>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</si>
  <si>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</si>
  <si>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</si>
  <si>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</si>
  <si>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</si>
  <si>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</si>
  <si>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</si>
  <si>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</si>
  <si>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</si>
  <si>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</si>
  <si>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</si>
  <si>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</si>
  <si>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</si>
  <si>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</si>
  <si>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</si>
  <si>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</si>
  <si>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</si>
  <si>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</si>
  <si>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</si>
  <si>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</si>
  <si>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</si>
  <si>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</si>
  <si>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</si>
  <si>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</si>
  <si>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</si>
  <si>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</si>
  <si>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</si>
  <si>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</si>
  <si>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</si>
  <si>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</si>
  <si>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</si>
  <si>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</si>
  <si>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</si>
  <si>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</si>
  <si>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</si>
  <si>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</si>
  <si>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</si>
  <si>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</si>
  <si>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</si>
  <si>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</si>
  <si>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</si>
  <si>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</si>
  <si>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</si>
  <si>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</si>
  <si>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</si>
  <si>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</si>
  <si>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</si>
  <si>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</si>
  <si>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</si>
  <si>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</si>
  <si>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</si>
  <si>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</si>
  <si>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</si>
  <si>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</si>
  <si>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</si>
  <si>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</si>
  <si>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</si>
  <si>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</si>
  <si>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</si>
  <si>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</si>
  <si>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</si>
  <si>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</si>
  <si>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</si>
  <si>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</si>
  <si>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</si>
  <si>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</si>
  <si>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</si>
  <si>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</si>
  <si>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</si>
  <si>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</si>
  <si>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</si>
  <si>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</si>
  <si>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</si>
  <si>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</si>
  <si>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</si>
  <si>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</si>
  <si>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</si>
  <si>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</si>
  <si>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</si>
  <si>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</si>
  <si>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</si>
  <si>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</si>
  <si>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</si>
  <si>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</si>
  <si>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</si>
  <si>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</si>
  <si>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</si>
  <si>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</si>
  <si>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</si>
  <si>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</si>
  <si>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</si>
  <si>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</si>
  <si>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</si>
  <si>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</si>
  <si>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</si>
  <si>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</si>
  <si>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</si>
  <si>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</si>
  <si>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</si>
  <si>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</si>
  <si>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</si>
  <si>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</si>
  <si>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</si>
  <si>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</si>
  <si>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</si>
  <si>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</si>
  <si>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</si>
  <si>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</si>
  <si>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</si>
  <si>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</si>
  <si>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</si>
  <si>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</si>
  <si>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</si>
  <si>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</si>
  <si>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</si>
  <si>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</si>
  <si>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</si>
  <si>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</si>
  <si>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</si>
  <si>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</si>
  <si>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</si>
  <si>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</si>
  <si>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</si>
  <si>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</si>
  <si>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</si>
  <si>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</si>
  <si>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</si>
  <si>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</si>
  <si>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</si>
  <si>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</si>
  <si>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</si>
  <si>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</si>
  <si>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</si>
  <si>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</si>
  <si>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</si>
  <si>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</si>
  <si>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</si>
  <si>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</si>
  <si>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</si>
  <si>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</si>
  <si>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</si>
  <si>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</si>
  <si>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</si>
  <si>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</si>
  <si>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</si>
  <si>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</si>
  <si>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</si>
  <si>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</si>
  <si>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</si>
  <si>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</si>
  <si>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</si>
  <si>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</si>
  <si>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</si>
  <si>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</si>
  <si>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</si>
  <si>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</si>
  <si>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</si>
  <si>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</si>
  <si>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</si>
  <si>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</si>
  <si>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</si>
  <si>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</si>
  <si>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</si>
  <si>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</si>
  <si>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</si>
  <si>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</si>
  <si>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</si>
  <si>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</si>
  <si>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</si>
  <si>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</si>
  <si>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</si>
  <si>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</si>
  <si>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</si>
  <si>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</si>
  <si>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</si>
  <si>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</si>
  <si>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</si>
  <si>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</si>
  <si>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</si>
  <si>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</si>
  <si>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</si>
  <si>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</si>
  <si>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</si>
  <si>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</si>
  <si>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</si>
  <si>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</si>
  <si>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</si>
  <si>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</si>
  <si>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</si>
  <si>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</si>
  <si>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</si>
  <si>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</si>
  <si>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</si>
  <si>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</si>
  <si>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</si>
  <si>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</si>
  <si>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</si>
  <si>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</si>
  <si>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</si>
  <si>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</si>
  <si>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</si>
  <si>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</si>
  <si>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</si>
  <si>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</si>
  <si>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</si>
  <si>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</si>
  <si>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</si>
  <si>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</si>
  <si>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</si>
  <si>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</si>
  <si>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</si>
  <si>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</si>
  <si>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</si>
  <si>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</si>
  <si>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</si>
  <si>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</si>
  <si>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</si>
  <si>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</si>
  <si>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</si>
  <si>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</si>
  <si>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</si>
  <si>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</si>
  <si>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</si>
  <si>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</si>
  <si>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</si>
  <si>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</si>
  <si>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</si>
  <si>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</si>
  <si>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</si>
  <si>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</si>
  <si>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</si>
  <si>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</si>
  <si>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</si>
  <si>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</si>
  <si>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</si>
  <si>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</si>
  <si>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</si>
  <si>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</si>
  <si>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</si>
  <si>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</si>
  <si>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</si>
  <si>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</si>
  <si>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</si>
  <si>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</si>
  <si>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</si>
  <si>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</si>
  <si>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</si>
  <si>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</si>
  <si>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</si>
  <si>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</si>
  <si>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</si>
  <si>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</si>
  <si>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</si>
  <si>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</si>
  <si>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</si>
  <si>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</si>
  <si>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</si>
  <si>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</si>
  <si>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</si>
  <si>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</si>
  <si>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</si>
  <si>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</si>
  <si>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</si>
  <si>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</si>
  <si>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</si>
  <si>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</si>
  <si>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</si>
  <si>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</si>
  <si>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</si>
  <si>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</si>
  <si>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</si>
  <si>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</si>
  <si>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</si>
  <si>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</si>
  <si>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</si>
  <si>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</si>
  <si>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</si>
  <si>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</si>
  <si>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</si>
  <si>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</si>
  <si>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</si>
  <si>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</si>
  <si>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</si>
  <si>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</si>
  <si>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</si>
  <si>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</si>
  <si>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</si>
  <si>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</si>
  <si>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</si>
  <si>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</si>
  <si>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</si>
  <si>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</si>
  <si>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</si>
  <si>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</si>
  <si>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</si>
  <si>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</si>
  <si>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</si>
  <si>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</si>
  <si>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</si>
  <si>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</si>
  <si>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</si>
  <si>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</si>
  <si>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</si>
  <si>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</si>
  <si>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</si>
  <si>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</si>
  <si>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</si>
  <si>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</si>
  <si>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</si>
  <si>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</si>
  <si>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</si>
  <si>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</si>
  <si>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</si>
  <si>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</si>
  <si>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</si>
  <si>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</si>
  <si>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</si>
  <si>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</si>
  <si>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</si>
  <si>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</si>
  <si>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</si>
  <si>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</si>
  <si>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</si>
  <si>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</si>
  <si>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</si>
  <si>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</si>
  <si>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</si>
  <si>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</si>
  <si>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</si>
  <si>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</si>
  <si>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</si>
  <si>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</si>
  <si>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</si>
  <si>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</si>
  <si>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</si>
  <si>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</si>
  <si>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</si>
  <si>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</si>
  <si>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</si>
  <si>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</si>
  <si>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</si>
  <si>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</si>
  <si>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</si>
  <si>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</si>
  <si>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</si>
  <si>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</si>
  <si>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</si>
  <si>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</si>
  <si>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</si>
  <si>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</si>
  <si>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</si>
  <si>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</si>
  <si>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</si>
  <si>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</si>
  <si>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</si>
  <si>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</si>
  <si>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</si>
  <si>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</si>
  <si>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</si>
  <si>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</si>
  <si>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</si>
  <si>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</si>
  <si>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</si>
  <si>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</si>
  <si>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</si>
  <si>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</si>
  <si>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</si>
  <si>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</si>
  <si>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</si>
  <si>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</si>
  <si>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</si>
  <si>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</si>
  <si>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</si>
  <si>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</si>
  <si>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</si>
  <si>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</si>
  <si>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</si>
  <si>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</si>
  <si>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</si>
  <si>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</si>
  <si>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</si>
  <si>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</si>
  <si>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</si>
  <si>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</si>
  <si>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</si>
  <si>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</si>
  <si>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</si>
  <si>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</si>
  <si>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</si>
  <si>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</si>
  <si>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</si>
  <si>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</si>
  <si>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</si>
  <si>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</si>
  <si>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</si>
  <si>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</si>
  <si>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</si>
  <si>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</si>
  <si>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</si>
  <si>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</si>
  <si>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</si>
  <si>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</si>
  <si>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</si>
  <si>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</si>
  <si>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</si>
  <si>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</si>
  <si>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</si>
  <si>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</si>
  <si>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</si>
  <si>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</si>
  <si>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</si>
  <si>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</si>
  <si>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</si>
  <si>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</si>
  <si>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</si>
  <si>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</si>
  <si>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</si>
  <si>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</si>
  <si>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</si>
  <si>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</si>
  <si>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</si>
  <si>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</si>
  <si>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</si>
  <si>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</si>
  <si>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</si>
  <si>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</si>
  <si>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</si>
  <si>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</si>
  <si>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</si>
  <si>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</si>
  <si>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</si>
  <si>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</si>
  <si>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</si>
  <si>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</si>
  <si>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</si>
  <si>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</si>
  <si>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</si>
  <si>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</si>
  <si>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</si>
  <si>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</si>
  <si>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</si>
  <si>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</si>
  <si>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</si>
  <si>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</si>
  <si>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</si>
  <si>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</si>
  <si>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</si>
  <si>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</si>
  <si>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</si>
  <si>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</si>
  <si>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</si>
  <si>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</si>
  <si>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</si>
  <si>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</si>
  <si>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</si>
  <si>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</si>
  <si>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</si>
  <si>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</si>
  <si>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</si>
  <si>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</si>
  <si>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</si>
  <si>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</si>
  <si>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</si>
  <si>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</si>
  <si>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</si>
  <si>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</si>
  <si>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</si>
  <si>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</si>
  <si>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</si>
  <si>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</si>
  <si>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</si>
  <si>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</si>
  <si>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</si>
  <si>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</si>
  <si>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</si>
  <si>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</si>
  <si>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</si>
  <si>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</si>
  <si>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</si>
  <si>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</si>
  <si>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</si>
  <si>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</si>
  <si>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</si>
  <si>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</si>
  <si>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</si>
  <si>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</si>
  <si>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</si>
  <si>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</si>
  <si>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</si>
  <si>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</si>
  <si>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</si>
  <si>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</si>
  <si>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</si>
  <si>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</si>
  <si>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</si>
  <si>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</si>
  <si>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</si>
  <si>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</si>
  <si>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</si>
  <si>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</si>
  <si>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</si>
  <si>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</si>
  <si>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</si>
  <si>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</si>
  <si>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</si>
  <si>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</si>
  <si>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</si>
  <si>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</si>
  <si>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</si>
  <si>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</si>
  <si>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</si>
  <si>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</si>
  <si>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</si>
  <si>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</si>
  <si>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</si>
  <si>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</si>
  <si>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</si>
  <si>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</si>
  <si>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</si>
  <si>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</si>
  <si>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</si>
  <si>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</si>
  <si>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</si>
  <si>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</si>
  <si>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</si>
  <si>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</si>
  <si>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</si>
  <si>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</si>
  <si>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</si>
  <si>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</si>
  <si>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</si>
  <si>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</si>
  <si>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</si>
  <si>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</si>
  <si>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</si>
  <si>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</si>
  <si>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</si>
  <si>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</si>
  <si>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</si>
  <si>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</si>
  <si>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</si>
  <si>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</si>
  <si>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</si>
  <si>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</si>
  <si>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</si>
  <si>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</si>
  <si>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</si>
  <si>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</si>
  <si>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</si>
  <si>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</si>
  <si>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</si>
  <si>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</si>
  <si>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</si>
  <si>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</si>
  <si>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</si>
  <si>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</si>
  <si>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</si>
  <si>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</si>
  <si>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</si>
  <si>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</si>
  <si>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</si>
  <si>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</si>
  <si>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</si>
  <si>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</si>
  <si>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</si>
  <si>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</si>
  <si>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</si>
  <si>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</si>
  <si>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</si>
  <si>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</si>
  <si>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</si>
  <si>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</si>
  <si>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</si>
  <si>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</si>
  <si>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</si>
  <si>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</si>
  <si>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</si>
  <si>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</si>
  <si>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</si>
  <si>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</si>
  <si>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</si>
  <si>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</si>
  <si>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</si>
  <si>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</si>
  <si>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</si>
  <si>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</si>
  <si>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</si>
  <si>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</si>
  <si>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</si>
  <si>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</si>
  <si>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</si>
  <si>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</si>
  <si>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</si>
  <si>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</si>
  <si>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</si>
  <si>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</si>
  <si>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</si>
  <si>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</si>
  <si>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</si>
  <si>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</si>
  <si>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</si>
  <si>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</si>
  <si>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</si>
  <si>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</si>
  <si>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</si>
  <si>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</si>
  <si>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</si>
  <si>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</si>
  <si>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</si>
  <si>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</si>
  <si>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</si>
  <si>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</si>
  <si>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</si>
  <si>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</si>
  <si>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</si>
  <si>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</si>
  <si>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</si>
  <si>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</si>
  <si>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</si>
  <si>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</si>
  <si>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</si>
  <si>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</si>
  <si>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</si>
  <si>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</si>
  <si>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</si>
  <si>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</si>
  <si>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</si>
  <si>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</si>
  <si>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</si>
  <si>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</si>
  <si>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</si>
  <si>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</si>
  <si>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</si>
  <si>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</si>
  <si>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</si>
  <si>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</si>
  <si>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</si>
  <si>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</si>
  <si>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</si>
  <si>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</si>
  <si>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</si>
  <si>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</si>
  <si>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</si>
  <si>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</si>
  <si>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</si>
  <si>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</si>
  <si>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</si>
  <si>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</si>
  <si>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</si>
  <si>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</si>
  <si>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</si>
  <si>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</si>
  <si>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</si>
  <si>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</si>
  <si>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</si>
  <si>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</si>
  <si>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</si>
  <si>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</si>
  <si>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</si>
  <si>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</si>
  <si>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</si>
  <si>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</si>
  <si>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</si>
  <si>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</si>
  <si>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</si>
  <si>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</si>
  <si>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</si>
  <si>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</si>
  <si>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</si>
  <si>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</si>
  <si>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</si>
  <si>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</si>
  <si>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</si>
  <si>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</si>
  <si>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</si>
  <si>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</si>
  <si>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</si>
  <si>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</si>
  <si>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</si>
  <si>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</si>
  <si>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</si>
  <si>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</si>
  <si>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</si>
  <si>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</si>
  <si>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</si>
  <si>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</si>
  <si>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</si>
  <si>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</si>
  <si>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</si>
  <si>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</si>
  <si>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</si>
  <si>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</si>
  <si>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</si>
  <si>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</si>
  <si>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</si>
  <si>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</si>
  <si>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</si>
  <si>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</si>
  <si>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</si>
  <si>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</si>
  <si>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</si>
  <si>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</si>
  <si>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</si>
  <si>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</si>
  <si>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</si>
  <si>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</si>
  <si>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</si>
  <si>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</si>
  <si>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</si>
  <si>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</si>
  <si>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</si>
  <si>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</si>
  <si>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</si>
  <si>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</si>
  <si>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</si>
  <si>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</si>
  <si>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</si>
  <si>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</si>
  <si>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</si>
  <si>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</si>
  <si>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</si>
  <si>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</si>
  <si>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</si>
  <si>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</si>
  <si>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</si>
  <si>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</si>
  <si>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</si>
  <si>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</si>
  <si>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</si>
  <si>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</si>
  <si>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</si>
  <si>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</si>
  <si>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</si>
  <si>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</si>
  <si>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</si>
  <si>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</si>
  <si>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</si>
  <si>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</si>
  <si>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</si>
  <si>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</si>
  <si>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</si>
  <si>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</si>
  <si>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</si>
  <si>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</si>
  <si>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</si>
  <si>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</si>
  <si>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</si>
  <si>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</si>
  <si>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</si>
  <si>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</si>
  <si>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</si>
  <si>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</si>
  <si>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</si>
  <si>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</si>
  <si>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</si>
  <si>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</si>
  <si>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</si>
  <si>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</si>
  <si>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</si>
  <si>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</si>
  <si>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</si>
  <si>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</si>
  <si>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</si>
  <si>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</si>
  <si>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</si>
  <si>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</si>
  <si>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</si>
  <si>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</si>
  <si>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</si>
  <si>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</si>
  <si>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</si>
  <si>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</si>
  <si>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</si>
  <si>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</si>
  <si>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</si>
  <si>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</si>
  <si>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</si>
  <si>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</si>
  <si>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</si>
  <si>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</si>
  <si>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</si>
  <si>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</si>
  <si>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</si>
  <si>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</si>
  <si>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</si>
  <si>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</si>
  <si>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</si>
  <si>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</si>
  <si>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</si>
  <si>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</si>
  <si>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</si>
  <si>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</si>
  <si>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</si>
  <si>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</si>
  <si>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</si>
  <si>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</si>
  <si>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</si>
  <si>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</si>
  <si>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</si>
  <si>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</si>
  <si>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</si>
  <si>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</si>
  <si>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</si>
  <si>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</si>
  <si>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</si>
  <si>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</si>
  <si>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</si>
  <si>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</si>
  <si>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</si>
  <si>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</si>
  <si>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</si>
  <si>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</si>
  <si>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</si>
  <si>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</si>
  <si>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</si>
  <si>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</si>
  <si>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</si>
  <si>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</si>
  <si>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</si>
  <si>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</si>
  <si>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</si>
  <si>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</si>
  <si>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</si>
  <si>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</si>
  <si>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</si>
  <si>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</si>
  <si>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</si>
  <si>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</si>
  <si>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</si>
  <si>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</si>
  <si>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</si>
  <si>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</si>
  <si>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</si>
  <si>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</si>
  <si>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</si>
  <si>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</si>
  <si>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</si>
  <si>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</si>
  <si>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</si>
  <si>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</si>
  <si>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</si>
  <si>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</si>
  <si>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</si>
  <si>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</si>
  <si>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</si>
  <si>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</si>
  <si>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</si>
  <si>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</si>
  <si>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</si>
  <si>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</si>
  <si>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</si>
  <si>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</si>
  <si>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</si>
  <si>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</si>
  <si>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</si>
  <si>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</si>
  <si>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</si>
  <si>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</si>
  <si>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</si>
  <si>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</si>
  <si>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</si>
  <si>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</si>
  <si>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</si>
  <si>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</si>
  <si>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</si>
  <si>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</si>
  <si>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</si>
  <si>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</si>
  <si>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</si>
  <si>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</si>
  <si>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</si>
  <si>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</si>
  <si>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</si>
  <si>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</si>
  <si>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</si>
  <si>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</si>
  <si>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</si>
  <si>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</si>
  <si>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</si>
  <si>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</si>
  <si>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</si>
  <si>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</si>
  <si>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</si>
  <si>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</si>
  <si>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</si>
  <si>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</si>
  <si>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</si>
  <si>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</si>
  <si>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</si>
  <si>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</si>
  <si>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</si>
  <si>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</si>
  <si>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</si>
  <si>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</si>
  <si>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</si>
  <si>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</si>
  <si>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</si>
  <si>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</si>
  <si>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</si>
  <si>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</si>
  <si>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</si>
  <si>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</si>
  <si>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</si>
  <si>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</si>
  <si>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</si>
  <si>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</si>
  <si>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</si>
  <si>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</si>
  <si>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</si>
  <si>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</si>
  <si>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</si>
  <si>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</si>
  <si>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</si>
  <si>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</si>
  <si>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</si>
  <si>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</si>
  <si>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</si>
  <si>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</si>
  <si>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</si>
  <si>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</si>
  <si>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</si>
  <si>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</si>
  <si>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</si>
  <si>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</si>
  <si>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</si>
  <si>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</si>
  <si>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</si>
  <si>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</si>
  <si>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</si>
  <si>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</si>
  <si>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</si>
  <si>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</si>
  <si>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</si>
  <si>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</si>
  <si>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</si>
  <si>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</si>
  <si>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</si>
  <si>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</si>
  <si>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</si>
  <si>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</si>
  <si>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</si>
  <si>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</si>
  <si>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</si>
  <si>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</si>
  <si>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</si>
  <si>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</si>
  <si>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</si>
  <si>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</si>
  <si>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</si>
  <si>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</si>
  <si>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</si>
  <si>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</si>
  <si>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</si>
  <si>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</si>
  <si>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</si>
  <si>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</si>
  <si>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</si>
  <si>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</si>
  <si>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</si>
  <si>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</si>
  <si>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</si>
  <si>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</si>
  <si>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</si>
  <si>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</si>
  <si>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</si>
  <si>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</si>
  <si>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</si>
  <si>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</si>
  <si>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</si>
  <si>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</si>
  <si>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</si>
  <si>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</si>
  <si>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</si>
  <si>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</si>
  <si>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</si>
  <si>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</si>
  <si>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</si>
  <si>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</si>
  <si>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</si>
  <si>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</si>
  <si>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</si>
  <si>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</si>
  <si>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</si>
  <si>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</si>
  <si>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</si>
  <si>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</si>
  <si>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</si>
  <si>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</si>
  <si>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</si>
  <si>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</si>
  <si>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</si>
  <si>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</si>
  <si>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</si>
  <si>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</si>
  <si>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</si>
  <si>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</si>
  <si>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</si>
  <si>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</si>
  <si>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</si>
  <si>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</si>
  <si>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</si>
  <si>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</si>
  <si>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</si>
  <si>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</si>
  <si>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</si>
  <si>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</si>
  <si>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</si>
  <si>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</si>
  <si>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</si>
  <si>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</si>
  <si>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</si>
  <si>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</si>
  <si>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</si>
  <si>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</si>
  <si>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</si>
  <si>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</si>
  <si>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</si>
  <si>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</si>
  <si>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</si>
  <si>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</si>
  <si>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</si>
  <si>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</si>
  <si>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</si>
  <si>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</si>
  <si>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</si>
  <si>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</si>
  <si>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</si>
  <si>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</si>
  <si>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</si>
  <si>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</si>
  <si>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</si>
  <si>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</si>
  <si>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</si>
  <si>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</si>
  <si>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</si>
  <si>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</si>
  <si>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</si>
  <si>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</si>
  <si>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</si>
  <si>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</si>
  <si>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</si>
  <si>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</si>
  <si>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</si>
  <si>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</si>
  <si>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</si>
  <si>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</si>
  <si>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</si>
  <si>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</si>
  <si>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</si>
  <si>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</si>
  <si>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</si>
  <si>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</si>
  <si>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</si>
  <si>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</si>
  <si>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</si>
  <si>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</si>
  <si>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</si>
  <si>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</si>
  <si>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</si>
  <si>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</si>
  <si>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</si>
  <si>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</si>
  <si>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</si>
  <si>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</si>
  <si>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</si>
  <si>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</si>
  <si>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</si>
  <si>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</si>
  <si>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</si>
  <si>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</si>
  <si>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</si>
  <si>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</si>
  <si>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</si>
  <si>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</si>
  <si>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</si>
  <si>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</si>
  <si>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</si>
  <si>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</si>
  <si>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</si>
  <si>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</si>
  <si>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</si>
  <si>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</si>
  <si>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</si>
  <si>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</si>
  <si>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</si>
  <si>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</si>
  <si>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</si>
  <si>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</si>
  <si>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</si>
  <si>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</si>
  <si>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</si>
  <si>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</si>
  <si>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</si>
  <si>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</si>
  <si>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</si>
  <si>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</si>
  <si>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</si>
  <si>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</si>
  <si>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</si>
  <si>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</si>
  <si>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</si>
  <si>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</si>
  <si>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</si>
  <si>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</si>
  <si>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</si>
  <si>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</si>
  <si>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</si>
  <si>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</si>
  <si>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</si>
  <si>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</si>
  <si>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</si>
  <si>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</si>
  <si>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</si>
  <si>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</si>
  <si>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</si>
  <si>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</si>
  <si>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</si>
  <si>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</si>
  <si>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</si>
  <si>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</si>
  <si>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</si>
  <si>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</si>
  <si>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</si>
  <si>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</si>
  <si>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</si>
  <si>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</si>
  <si>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</si>
  <si>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</si>
  <si>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</si>
  <si>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</si>
  <si>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</si>
  <si>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</si>
  <si>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</si>
  <si>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</si>
  <si>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</si>
  <si>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</si>
  <si>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</si>
  <si>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</si>
  <si>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</si>
  <si>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</si>
  <si>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</si>
  <si>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</si>
  <si>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</si>
  <si>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</si>
  <si>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</si>
  <si>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</si>
  <si>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</si>
  <si>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</si>
  <si>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</si>
  <si>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</si>
  <si>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</si>
  <si>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</si>
  <si>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</si>
  <si>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</si>
  <si>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</si>
  <si>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</si>
  <si>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</si>
  <si>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</si>
  <si>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</si>
  <si>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</si>
  <si>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</si>
  <si>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</si>
  <si>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</si>
  <si>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</si>
  <si>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</si>
  <si>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</si>
  <si>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</si>
  <si>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</si>
  <si>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</si>
  <si>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</si>
  <si>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</si>
  <si>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</si>
  <si>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</si>
  <si>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</si>
  <si>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</si>
  <si>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</si>
  <si>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</si>
  <si>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</si>
  <si>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</si>
  <si>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</si>
  <si>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</si>
  <si>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</si>
  <si>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</si>
  <si>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</si>
  <si>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</si>
  <si>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</si>
  <si>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</si>
  <si>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</si>
  <si>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</si>
  <si>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</si>
  <si>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</si>
  <si>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</si>
  <si>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</si>
  <si>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</si>
  <si>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</si>
  <si>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</si>
  <si>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</si>
  <si>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</si>
  <si>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</si>
  <si>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</si>
  <si>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</si>
  <si>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</si>
  <si>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</si>
  <si>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</si>
  <si>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</si>
  <si>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</si>
  <si>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</si>
  <si>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</si>
  <si>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</si>
  <si>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</si>
  <si>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</si>
  <si>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</si>
  <si>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</si>
  <si>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</si>
  <si>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</si>
  <si>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</si>
  <si>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</si>
  <si>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</si>
  <si>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</si>
  <si>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</si>
  <si>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</si>
  <si>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</si>
  <si>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</si>
  <si>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</si>
  <si>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</si>
  <si>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</si>
  <si>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</si>
  <si>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</si>
  <si>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</si>
  <si>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</si>
  <si>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</si>
  <si>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</si>
  <si>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</si>
  <si>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</si>
  <si>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</si>
  <si>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</si>
  <si>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</si>
  <si>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</si>
  <si>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</si>
  <si>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</si>
  <si>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</si>
  <si>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</si>
  <si>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</si>
  <si>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</si>
  <si>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</si>
  <si>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</si>
  <si>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</si>
  <si>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</si>
  <si>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</si>
  <si>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</si>
  <si>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</si>
  <si>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</si>
  <si>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</si>
  <si>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</si>
  <si>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</si>
  <si>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</si>
  <si>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</si>
  <si>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</si>
  <si>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</si>
  <si>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</si>
  <si>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</si>
  <si>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</si>
  <si>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</si>
  <si>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</si>
  <si>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</si>
  <si>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</si>
  <si>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</si>
  <si>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</si>
  <si>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</si>
  <si>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</si>
  <si>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</si>
  <si>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</si>
  <si>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</si>
  <si>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</si>
  <si>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</si>
  <si>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</si>
  <si>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</si>
  <si>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</si>
  <si>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</si>
  <si>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</si>
  <si>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</si>
  <si>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</si>
  <si>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</si>
  <si>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</si>
  <si>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</si>
  <si>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</si>
  <si>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</si>
  <si>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</si>
  <si>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</si>
  <si>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</si>
  <si>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</si>
  <si>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</si>
  <si>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</si>
  <si>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</si>
  <si>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</si>
  <si>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</si>
  <si>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</si>
  <si>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</si>
  <si>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</si>
  <si>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</si>
  <si>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</si>
  <si>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</si>
  <si>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</si>
  <si>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</si>
  <si>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</si>
  <si>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</si>
  <si>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</si>
  <si>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</si>
  <si>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</si>
  <si>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</si>
  <si>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</si>
  <si>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</si>
  <si>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</si>
  <si>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</si>
  <si>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</si>
  <si>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</si>
  <si>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</si>
  <si>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</si>
  <si>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</si>
  <si>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</si>
  <si>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</si>
  <si>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</si>
  <si>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</si>
  <si>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</si>
  <si>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</si>
  <si>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</si>
  <si>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</si>
  <si>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</si>
  <si>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</si>
  <si>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</si>
  <si>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</si>
  <si>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</si>
  <si>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</si>
  <si>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</si>
  <si>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</si>
  <si>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</si>
  <si>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</si>
  <si>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</si>
  <si>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</si>
  <si>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</si>
  <si>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</si>
  <si>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</si>
  <si>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</si>
  <si>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</si>
  <si>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</si>
  <si>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</si>
  <si>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</si>
  <si>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</si>
  <si>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</si>
  <si>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</si>
  <si>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</si>
  <si>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</si>
  <si>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</si>
  <si>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</si>
  <si>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</si>
  <si>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</si>
  <si>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</si>
  <si>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</si>
  <si>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</si>
  <si>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</si>
  <si>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</si>
  <si>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</si>
  <si>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</si>
  <si>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</si>
  <si>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</si>
  <si>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</si>
  <si>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</si>
  <si>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</si>
  <si>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</si>
  <si>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</si>
  <si>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</si>
  <si>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</si>
  <si>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</si>
  <si>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</si>
  <si>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</si>
  <si>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</si>
  <si>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</si>
  <si>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</si>
  <si>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</si>
  <si>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</si>
  <si>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</si>
  <si>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</si>
  <si>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</si>
  <si>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</si>
  <si>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</si>
  <si>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</si>
  <si>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</si>
  <si>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</si>
  <si>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</si>
  <si>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</si>
  <si>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</si>
  <si>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</si>
  <si>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</si>
  <si>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</si>
  <si>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</si>
  <si>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</si>
  <si>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</si>
  <si>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</si>
  <si>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</si>
  <si>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</si>
  <si>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</si>
  <si>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</si>
  <si>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</si>
  <si>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</si>
  <si>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</si>
  <si>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</si>
  <si>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</si>
  <si>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</si>
  <si>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</si>
  <si>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</si>
  <si>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</si>
  <si>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</si>
  <si>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</si>
  <si>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</si>
  <si>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</si>
  <si>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</si>
  <si>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</si>
  <si>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</si>
  <si>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</si>
  <si>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</si>
  <si>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</si>
  <si>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</si>
  <si>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</si>
  <si>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</si>
  <si>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</si>
  <si>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</si>
  <si>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</si>
  <si>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</si>
  <si>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</si>
  <si>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</si>
  <si>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</si>
  <si>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</si>
  <si>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</si>
  <si>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</si>
  <si>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</si>
  <si>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</si>
  <si>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</si>
  <si>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</si>
  <si>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</si>
  <si>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</si>
  <si>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</si>
  <si>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</si>
  <si>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</si>
  <si>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</si>
  <si>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</si>
  <si>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</si>
  <si>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</si>
  <si>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</si>
  <si>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</si>
  <si>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</si>
  <si>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</si>
  <si>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</si>
  <si>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</si>
  <si>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</si>
  <si>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</si>
  <si>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</si>
  <si>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</si>
  <si>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</si>
  <si>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</si>
  <si>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</si>
  <si>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</si>
  <si>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</si>
  <si>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</si>
  <si>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</si>
  <si>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</si>
  <si>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</si>
  <si>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</si>
  <si>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</si>
  <si>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</si>
  <si>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</si>
  <si>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</si>
  <si>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</si>
  <si>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</si>
  <si>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</si>
  <si>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</si>
  <si>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</si>
  <si>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</si>
  <si>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</si>
  <si>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</si>
  <si>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</si>
  <si>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</si>
  <si>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</si>
  <si>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</si>
  <si>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</si>
  <si>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</si>
  <si>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</si>
  <si>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</si>
  <si>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</si>
  <si>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</si>
  <si>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</si>
  <si>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</si>
  <si>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</si>
  <si>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</si>
  <si>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</si>
  <si>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</si>
  <si>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</si>
  <si>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</si>
  <si>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</si>
  <si>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</si>
  <si>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</si>
  <si>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</si>
  <si>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</si>
  <si>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</si>
  <si>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</si>
  <si>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</si>
  <si>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</si>
  <si>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</si>
  <si>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</si>
  <si>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</si>
  <si>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</si>
  <si>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</si>
  <si>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</si>
  <si>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</si>
  <si>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</si>
  <si>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</si>
  <si>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</si>
  <si>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</si>
  <si>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</si>
  <si>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</si>
  <si>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</si>
  <si>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</si>
  <si>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</si>
  <si>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</si>
  <si>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</si>
  <si>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</si>
  <si>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</si>
  <si>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</si>
  <si>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</si>
  <si>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</si>
  <si>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</si>
  <si>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</si>
  <si>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</si>
  <si>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</si>
  <si>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</si>
  <si>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</si>
  <si>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</si>
  <si>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</si>
  <si>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</si>
  <si>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</si>
  <si>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</si>
  <si>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</si>
  <si>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</si>
  <si>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</si>
  <si>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</si>
  <si>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</si>
  <si>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</si>
  <si>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</si>
  <si>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</si>
  <si>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</si>
  <si>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</si>
  <si>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</si>
  <si>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</si>
  <si>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</si>
  <si>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</si>
  <si>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</si>
  <si>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</si>
  <si>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</si>
  <si>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</si>
  <si>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</si>
  <si>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</si>
  <si>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</si>
  <si>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</si>
  <si>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</si>
  <si>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</si>
  <si>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</si>
  <si>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</si>
  <si>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</si>
  <si>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</si>
  <si>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</si>
  <si>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</si>
  <si>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</si>
  <si>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</si>
  <si>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</si>
  <si>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</si>
  <si>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</si>
  <si>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</si>
  <si>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</si>
  <si>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</si>
  <si>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</si>
  <si>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</si>
  <si>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</si>
  <si>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</si>
  <si>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</si>
  <si>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</si>
  <si>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</si>
  <si>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</si>
  <si>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</si>
  <si>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</si>
  <si>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</si>
  <si>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</si>
  <si>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</si>
  <si>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</si>
  <si>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</si>
  <si>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</si>
  <si>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</si>
  <si>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</si>
  <si>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</si>
  <si>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</si>
  <si>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</si>
  <si>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</si>
  <si>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</si>
  <si>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</si>
  <si>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</si>
  <si>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</si>
  <si>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</si>
  <si>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</si>
  <si>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</si>
  <si>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</si>
  <si>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</si>
  <si>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</si>
  <si>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</si>
  <si>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</si>
  <si>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</si>
  <si>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</si>
  <si>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</si>
  <si>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</si>
  <si>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</si>
  <si>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</si>
  <si>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</si>
  <si>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</si>
  <si>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</si>
  <si>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</si>
  <si>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</si>
  <si>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</si>
  <si>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</si>
  <si>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</si>
  <si>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</si>
  <si>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</si>
  <si>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</si>
  <si>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</si>
  <si>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</si>
  <si>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</si>
  <si>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</si>
  <si>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</si>
  <si>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</si>
  <si>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</si>
  <si>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</si>
  <si>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</si>
  <si>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</si>
  <si>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</si>
  <si>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</si>
  <si>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</si>
  <si>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</si>
  <si>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</si>
  <si>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</si>
  <si>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</si>
  <si>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</si>
  <si>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</si>
  <si>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</si>
  <si>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</si>
  <si>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</si>
  <si>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</si>
  <si>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</si>
  <si>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</si>
  <si>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</si>
  <si>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</si>
  <si>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</si>
  <si>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</si>
  <si>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</si>
  <si>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</si>
  <si>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</si>
  <si>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</si>
  <si>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</si>
  <si>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</si>
  <si>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</si>
  <si>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</si>
  <si>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</si>
  <si>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</si>
  <si>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</si>
  <si>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</si>
  <si>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</si>
  <si>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</si>
  <si>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</si>
  <si>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</si>
  <si>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</si>
  <si>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</si>
  <si>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</si>
  <si>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</si>
  <si>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</si>
  <si>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</si>
  <si>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</si>
  <si>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</si>
  <si>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</si>
  <si>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</si>
  <si>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</si>
  <si>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</si>
  <si>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</si>
  <si>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</si>
  <si>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</si>
  <si>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</si>
  <si>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</si>
  <si>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</si>
  <si>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</si>
  <si>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</si>
  <si>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</si>
  <si>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</si>
  <si>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</si>
  <si>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</si>
  <si>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</si>
  <si>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</si>
  <si>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</si>
  <si>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</si>
  <si>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</si>
  <si>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</si>
  <si>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</si>
  <si>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</si>
  <si>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</si>
  <si>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</si>
  <si>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</si>
  <si>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</si>
  <si>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</si>
  <si>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</si>
  <si>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</si>
  <si>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</si>
  <si>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</si>
  <si>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</si>
  <si>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</si>
  <si>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</si>
  <si>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</si>
  <si>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</si>
  <si>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</si>
  <si>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</si>
  <si>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</si>
  <si>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</si>
  <si>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</si>
  <si>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</si>
  <si>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</si>
  <si>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</si>
  <si>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</si>
  <si>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</si>
  <si>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</si>
  <si>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</si>
  <si>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</si>
  <si>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</si>
  <si>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</si>
  <si>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</si>
  <si>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</si>
  <si>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</si>
  <si>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</si>
  <si>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</si>
  <si>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</si>
  <si>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</si>
  <si>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</si>
  <si>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</si>
  <si>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</si>
  <si>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</si>
  <si>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</si>
  <si>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</si>
  <si>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</si>
  <si>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</si>
  <si>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</si>
  <si>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</si>
  <si>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</si>
  <si>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</si>
  <si>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</si>
  <si>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</si>
  <si>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</si>
  <si>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</si>
  <si>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</si>
  <si>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</si>
  <si>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</si>
  <si>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</si>
  <si>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</si>
  <si>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</si>
  <si>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</si>
  <si>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</si>
  <si>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</si>
  <si>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</si>
  <si>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</si>
  <si>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</si>
  <si>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</si>
  <si>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</si>
  <si>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</si>
  <si>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</si>
  <si>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</si>
  <si>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</si>
  <si>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</si>
  <si>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</si>
  <si>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</si>
  <si>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</si>
  <si>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</si>
  <si>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</si>
  <si>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</si>
  <si>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</si>
  <si>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</si>
  <si>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</si>
  <si>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</si>
  <si>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</si>
  <si>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</si>
  <si>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</si>
  <si>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</si>
  <si>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</si>
  <si>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</si>
  <si>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</si>
  <si>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</si>
  <si>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</si>
  <si>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</si>
  <si>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</si>
  <si>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</si>
  <si>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</si>
  <si>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</si>
  <si>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</si>
  <si>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</si>
  <si>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</si>
  <si>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</si>
  <si>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</si>
  <si>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</si>
  <si>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</si>
  <si>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</si>
  <si>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</si>
  <si>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</si>
  <si>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</si>
  <si>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</si>
  <si>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</si>
  <si>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</si>
  <si>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</si>
  <si>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</si>
  <si>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</si>
  <si>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</si>
  <si>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</si>
  <si>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</si>
  <si>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</si>
  <si>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</si>
  <si>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</si>
  <si>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</si>
  <si>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</si>
  <si>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</si>
  <si>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</si>
  <si>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</si>
  <si>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</si>
  <si>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</si>
  <si>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</si>
  <si>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</si>
  <si>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</si>
  <si>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</si>
  <si>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</si>
  <si>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</si>
  <si>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</si>
  <si>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</si>
  <si>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</si>
  <si>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</si>
  <si>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</si>
  <si>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</si>
  <si>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</si>
  <si>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</si>
  <si>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</si>
  <si>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</si>
  <si>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</si>
  <si>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</si>
  <si>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</si>
  <si>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</si>
  <si>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</si>
  <si>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</si>
  <si>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</si>
  <si>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</si>
  <si>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</si>
  <si>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</si>
  <si>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</si>
  <si>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</si>
  <si>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</si>
  <si>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</si>
  <si>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</si>
  <si>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</si>
  <si>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</si>
  <si>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</si>
  <si>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</si>
  <si>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</si>
  <si>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</si>
  <si>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</si>
  <si>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</si>
  <si>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</si>
  <si>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</si>
  <si>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</si>
  <si>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</si>
  <si>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</si>
  <si>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</si>
  <si>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</si>
  <si>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</si>
  <si>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</si>
  <si>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</si>
  <si>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</si>
  <si>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</si>
  <si>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</si>
  <si>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</si>
  <si>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</si>
  <si>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</si>
  <si>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</si>
  <si>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</si>
  <si>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</si>
  <si>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</si>
  <si>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</si>
  <si>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</si>
  <si>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</si>
  <si>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</si>
  <si>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</si>
  <si>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</si>
  <si>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</si>
  <si>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</si>
  <si>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</si>
  <si>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</si>
  <si>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</si>
  <si>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</si>
  <si>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</si>
  <si>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</si>
  <si>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</si>
  <si>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</si>
  <si>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</si>
  <si>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</si>
  <si>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</si>
  <si>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</si>
  <si>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</si>
  <si>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</si>
  <si>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</si>
  <si>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</si>
  <si>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</si>
  <si>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</si>
  <si>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</si>
  <si>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</si>
  <si>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</si>
  <si>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</si>
  <si>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</si>
  <si>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</si>
  <si>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</si>
  <si>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</si>
  <si>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</si>
  <si>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</si>
  <si>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</si>
  <si>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</si>
  <si>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</si>
  <si>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</si>
  <si>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</si>
  <si>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</si>
  <si>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</si>
  <si>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</si>
  <si>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</si>
  <si>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</si>
  <si>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</si>
  <si>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</si>
  <si>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</si>
  <si>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</si>
  <si>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</si>
  <si>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</si>
  <si>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</si>
  <si>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</si>
  <si>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</si>
  <si>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</si>
  <si>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</si>
  <si>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</si>
  <si>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</si>
  <si>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</si>
  <si>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</si>
  <si>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</si>
  <si>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</si>
  <si>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</si>
  <si>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</si>
  <si>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</si>
  <si>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</si>
  <si>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</si>
  <si>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</si>
  <si>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</si>
  <si>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</si>
  <si>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</si>
  <si>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</si>
  <si>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</si>
  <si>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</si>
  <si>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</si>
  <si>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</si>
  <si>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</si>
  <si>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</si>
  <si>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</si>
  <si>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</si>
  <si>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</si>
  <si>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</si>
  <si>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</si>
  <si>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</si>
  <si>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</si>
  <si>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</si>
  <si>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</si>
  <si>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</si>
  <si>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</si>
  <si>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</si>
  <si>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</si>
  <si>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</si>
  <si>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</si>
  <si>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</si>
  <si>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</si>
  <si>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</si>
  <si>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</si>
  <si>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</si>
  <si>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</si>
  <si>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</si>
  <si>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</si>
  <si>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</si>
  <si>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</si>
  <si>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</si>
  <si>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</si>
  <si>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</si>
  <si>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</si>
  <si>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</si>
  <si>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</si>
  <si>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</si>
  <si>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</si>
  <si>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</si>
  <si>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</si>
  <si>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</si>
  <si>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</si>
  <si>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</si>
  <si>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</si>
  <si>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</si>
  <si>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</si>
  <si>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</si>
  <si>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</si>
  <si>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</si>
  <si>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</si>
  <si>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</si>
  <si>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</si>
  <si>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</si>
  <si>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</si>
  <si>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</si>
  <si>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</si>
  <si>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</si>
  <si>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</si>
  <si>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</si>
  <si>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</si>
  <si>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</si>
  <si>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</si>
  <si>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</si>
  <si>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</si>
  <si>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</si>
  <si>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</si>
  <si>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</si>
  <si>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</si>
  <si>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</si>
  <si>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</si>
  <si>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</si>
  <si>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</si>
  <si>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</si>
  <si>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</si>
  <si>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</si>
  <si>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</si>
  <si>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</si>
  <si>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</si>
  <si>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</si>
  <si>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</si>
  <si>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</si>
  <si>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</si>
  <si>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</si>
  <si>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</si>
  <si>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</si>
  <si>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</si>
  <si>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</si>
  <si>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</si>
  <si>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</si>
  <si>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</si>
  <si>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</si>
  <si>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</si>
  <si>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</si>
  <si>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</si>
  <si>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</si>
  <si>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</si>
  <si>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</si>
  <si>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</si>
  <si>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</si>
  <si>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</si>
  <si>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</si>
  <si>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</si>
  <si>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</si>
  <si>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</si>
  <si>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</si>
  <si>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</si>
  <si>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</si>
  <si>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</si>
  <si>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</si>
  <si>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</si>
  <si>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</si>
  <si>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</si>
  <si>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</si>
  <si>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</si>
  <si>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</si>
  <si>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</si>
  <si>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</si>
  <si>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</si>
  <si>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</si>
  <si>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</si>
  <si>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</si>
  <si>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</si>
  <si>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</si>
  <si>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</si>
  <si>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</si>
  <si>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</si>
  <si>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</si>
  <si>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</si>
  <si>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</si>
  <si>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</si>
  <si>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</si>
  <si>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</si>
  <si>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</si>
  <si>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</si>
  <si>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</si>
  <si>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</si>
  <si>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</si>
  <si>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</si>
  <si>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</si>
  <si>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</si>
  <si>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</si>
  <si>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</si>
  <si>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</si>
  <si>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</si>
  <si>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</si>
  <si>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</si>
  <si>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</si>
  <si>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</si>
  <si>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</si>
  <si>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</si>
  <si>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</si>
  <si>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</si>
  <si>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</si>
  <si>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</si>
  <si>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</si>
  <si>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</si>
  <si>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</si>
  <si>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</si>
  <si>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</si>
  <si>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</si>
  <si>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</si>
  <si>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</si>
  <si>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</si>
  <si>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</si>
  <si>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</si>
  <si>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</si>
  <si>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</si>
  <si>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</si>
  <si>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</si>
  <si>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</si>
  <si>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</si>
  <si>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</si>
  <si>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</si>
  <si>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</si>
  <si>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</si>
  <si>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</si>
  <si>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</si>
  <si>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</si>
  <si>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</si>
  <si>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</si>
  <si>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</si>
  <si>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</si>
  <si>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</si>
  <si>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</si>
  <si>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</si>
  <si>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</si>
  <si>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</si>
  <si>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</si>
  <si>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</si>
  <si>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</si>
  <si>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</si>
  <si>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</si>
  <si>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</si>
  <si>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</si>
  <si>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</si>
  <si>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</si>
  <si>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</si>
  <si>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</si>
  <si>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</si>
  <si>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</si>
  <si>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</si>
  <si>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</si>
  <si>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</si>
  <si>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</si>
  <si>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</si>
  <si>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</si>
  <si>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</si>
  <si>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</si>
  <si>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</si>
  <si>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</si>
  <si>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</si>
  <si>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</si>
  <si>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</si>
  <si>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</si>
  <si>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</si>
  <si>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</si>
  <si>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</si>
  <si>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</si>
  <si>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</si>
  <si>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</si>
  <si>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</si>
  <si>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</si>
  <si>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</si>
  <si>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</si>
  <si>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</si>
  <si>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</si>
  <si>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</si>
  <si>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</si>
  <si>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</si>
  <si>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</si>
  <si>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</si>
  <si>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</si>
  <si>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</si>
  <si>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</si>
  <si>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</si>
  <si>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</si>
  <si>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</si>
  <si>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</si>
  <si>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</si>
  <si>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</si>
  <si>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</si>
  <si>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</si>
  <si>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</si>
  <si>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</si>
  <si>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</si>
  <si>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</si>
  <si>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</si>
  <si>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</si>
  <si>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</si>
  <si>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</si>
  <si>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</si>
  <si>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</si>
  <si>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</si>
  <si>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</si>
  <si>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</si>
  <si>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</si>
  <si>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</si>
  <si>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</si>
  <si>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</si>
  <si>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</si>
  <si>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</si>
  <si>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</si>
  <si>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</si>
  <si>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</si>
  <si>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</si>
  <si>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</si>
  <si>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</si>
  <si>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</si>
  <si>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</si>
  <si>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</si>
  <si>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</si>
  <si>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</si>
  <si>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</si>
  <si>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</si>
  <si>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</si>
  <si>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</si>
  <si>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</si>
  <si>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</si>
  <si>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</si>
  <si>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</si>
  <si>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</si>
  <si>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</si>
  <si>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</si>
  <si>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</si>
  <si>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</si>
  <si>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</si>
  <si>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</si>
  <si>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</si>
  <si>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</si>
  <si>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</si>
  <si>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</si>
  <si>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</si>
  <si>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</si>
  <si>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</si>
  <si>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</si>
  <si>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</si>
  <si>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</si>
  <si>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</si>
  <si>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</si>
  <si>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</si>
  <si>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</si>
  <si>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</si>
  <si>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</si>
  <si>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</si>
  <si>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</si>
  <si>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</si>
  <si>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</si>
  <si>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</si>
  <si>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</si>
  <si>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</si>
  <si>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</si>
  <si>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</si>
  <si>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</si>
  <si>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</si>
  <si>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</si>
  <si>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</si>
  <si>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</si>
  <si>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</si>
  <si>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</si>
  <si>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</si>
  <si>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</si>
  <si>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</si>
  <si>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</si>
  <si>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</si>
  <si>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</si>
  <si>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</si>
  <si>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</si>
  <si>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</si>
  <si>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</si>
  <si>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</si>
  <si>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</si>
  <si>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</si>
  <si>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</si>
  <si>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</si>
  <si>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</si>
  <si>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</si>
  <si>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</si>
  <si>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</si>
  <si>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</si>
  <si>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</si>
  <si>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</si>
  <si>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</si>
  <si>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</si>
  <si>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</si>
  <si>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</si>
  <si>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</si>
  <si>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</si>
  <si>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</si>
  <si>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</si>
  <si>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</si>
  <si>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</si>
  <si>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</si>
  <si>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</si>
  <si>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</si>
  <si>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</si>
  <si>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</si>
  <si>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</si>
  <si>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</si>
  <si>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</si>
  <si>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</si>
  <si>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</si>
  <si>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</si>
  <si>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</si>
  <si>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</si>
  <si>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</si>
  <si>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</si>
  <si>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</si>
  <si>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</si>
  <si>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</si>
  <si>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</si>
  <si>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</si>
  <si>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</si>
  <si>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</si>
  <si>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</si>
  <si>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</si>
  <si>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</si>
  <si>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</si>
  <si>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</si>
  <si>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</si>
  <si>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</si>
  <si>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</si>
  <si>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</si>
  <si>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</si>
  <si>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</si>
  <si>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</si>
  <si>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</si>
  <si>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</si>
  <si>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</si>
  <si>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</si>
  <si>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</si>
  <si>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</si>
  <si>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</si>
  <si>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</si>
  <si>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</si>
  <si>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</si>
  <si>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</si>
  <si>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</si>
  <si>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</si>
  <si>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</si>
  <si>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</si>
  <si>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</si>
  <si>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</si>
  <si>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</si>
  <si>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</si>
  <si>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</si>
  <si>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</si>
  <si>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</si>
  <si>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</si>
  <si>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</si>
  <si>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</si>
  <si>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</si>
  <si>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</si>
  <si>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</si>
  <si>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</si>
  <si>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</si>
  <si>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</si>
  <si>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</si>
  <si>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</si>
  <si>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</si>
  <si>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</si>
  <si>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</si>
  <si>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</si>
  <si>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</si>
  <si>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</si>
  <si>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</si>
  <si>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</si>
  <si>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</si>
  <si>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</si>
  <si>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</si>
  <si>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</si>
  <si>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</si>
  <si>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</si>
  <si>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</si>
  <si>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</si>
  <si>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</si>
  <si>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</si>
  <si>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</si>
  <si>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</si>
  <si>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</si>
  <si>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</si>
  <si>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</si>
  <si>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</si>
  <si>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</si>
  <si>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</si>
  <si>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</si>
  <si>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</si>
  <si>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</si>
  <si>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</si>
  <si>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</si>
  <si>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</si>
  <si>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</si>
  <si>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</si>
  <si>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</si>
  <si>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</si>
  <si>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</si>
  <si>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</si>
  <si>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</si>
  <si>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</si>
  <si>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</si>
  <si>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</si>
  <si>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</si>
  <si>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</si>
  <si>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</si>
  <si>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</si>
  <si>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</si>
  <si>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</si>
  <si>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</si>
  <si>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</si>
  <si>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</si>
  <si>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</si>
  <si>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</si>
  <si>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</si>
  <si>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</si>
  <si>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</si>
  <si>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</si>
  <si>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</si>
  <si>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</si>
  <si>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</si>
  <si>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</si>
  <si>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</si>
  <si>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</si>
  <si>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</si>
  <si>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</si>
  <si>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</si>
  <si>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</si>
  <si>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</si>
  <si>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</si>
  <si>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</si>
  <si>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</si>
  <si>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</si>
  <si>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</si>
  <si>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</si>
  <si>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</si>
  <si>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</si>
  <si>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</si>
  <si>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</si>
  <si>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</si>
  <si>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</si>
  <si>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</si>
  <si>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</si>
  <si>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</si>
  <si>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</si>
  <si>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</si>
  <si>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</si>
  <si>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</si>
  <si>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</si>
  <si>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</si>
  <si>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</si>
  <si>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</si>
  <si>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</si>
  <si>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</si>
  <si>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</si>
  <si>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</si>
  <si>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</si>
  <si>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</si>
  <si>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</si>
  <si>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</si>
  <si>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</si>
  <si>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</si>
  <si>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</si>
  <si>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</si>
  <si>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</si>
  <si>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</si>
  <si>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</si>
  <si>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</si>
  <si>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</si>
  <si>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</si>
  <si>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</si>
  <si>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</si>
  <si>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</si>
  <si>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</si>
  <si>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</si>
  <si>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</si>
  <si>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</si>
  <si>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</si>
  <si>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</si>
  <si>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</si>
  <si>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</si>
  <si>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</si>
  <si>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</si>
  <si>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</si>
  <si>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</si>
  <si>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</si>
  <si>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</si>
  <si>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</si>
  <si>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</si>
  <si>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</si>
  <si>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</si>
  <si>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</si>
  <si>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</si>
  <si>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</si>
  <si>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</si>
  <si>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</si>
  <si>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</si>
  <si>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</si>
  <si>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</si>
  <si>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</si>
  <si>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</si>
  <si>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</si>
  <si>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</si>
  <si>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</si>
  <si>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</si>
  <si>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</si>
  <si>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</si>
  <si>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</si>
  <si>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</si>
  <si>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</si>
  <si>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</si>
  <si>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</si>
  <si>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</si>
  <si>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</si>
  <si>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</si>
  <si>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</si>
  <si>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</si>
  <si>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</si>
  <si>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</si>
  <si>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</si>
  <si>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</si>
  <si>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</si>
  <si>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</si>
  <si>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</si>
  <si>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</si>
  <si>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</si>
  <si>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</si>
  <si>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</si>
  <si>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</si>
  <si>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</si>
  <si>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</si>
  <si>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</si>
  <si>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</si>
  <si>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</si>
  <si>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</si>
  <si>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</si>
  <si>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</si>
  <si>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</si>
  <si>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</si>
  <si>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</si>
  <si>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</si>
  <si>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</si>
  <si>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</si>
  <si>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</si>
  <si>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</si>
  <si>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</si>
  <si>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</si>
  <si>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</si>
  <si>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</si>
  <si>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</si>
  <si>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</si>
  <si>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</si>
  <si>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</si>
  <si>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</si>
  <si>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</si>
  <si>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</si>
  <si>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</si>
  <si>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</si>
  <si>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</si>
  <si>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</si>
  <si>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</si>
  <si>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</si>
  <si>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</si>
  <si>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</si>
  <si>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</si>
  <si>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</si>
  <si>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</si>
  <si>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</si>
  <si>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</si>
  <si>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</si>
  <si>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</si>
  <si>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</si>
  <si>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</si>
  <si>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</si>
  <si>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</si>
  <si>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</si>
  <si>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</si>
  <si>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</si>
  <si>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</si>
  <si>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</si>
  <si>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</si>
  <si>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</si>
  <si>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</si>
  <si>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</si>
  <si>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</si>
  <si>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</si>
  <si>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</si>
  <si>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</si>
  <si>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</si>
  <si>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</si>
  <si>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</si>
  <si>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</si>
  <si>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</si>
  <si>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</si>
  <si>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</si>
  <si>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</si>
  <si>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</si>
  <si>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</si>
  <si>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</si>
  <si>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</si>
  <si>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</si>
  <si>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</si>
  <si>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</si>
  <si>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</si>
  <si>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</si>
  <si>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</si>
  <si>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</si>
  <si>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</si>
  <si>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</si>
  <si>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</si>
  <si>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</si>
  <si>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</si>
  <si>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</si>
  <si>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</si>
  <si>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</si>
  <si>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</si>
  <si>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</si>
  <si>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</si>
  <si>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</si>
  <si>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</si>
  <si>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</si>
  <si>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</si>
  <si>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</si>
  <si>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</si>
  <si>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</si>
  <si>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</si>
  <si>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</si>
  <si>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</si>
  <si>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</si>
  <si>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</si>
  <si>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</si>
  <si>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</si>
  <si>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</si>
  <si>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</si>
  <si>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</si>
  <si>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</si>
  <si>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</si>
  <si>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</si>
  <si>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</si>
  <si>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</si>
  <si>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</si>
  <si>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</si>
  <si>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</si>
  <si>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</si>
  <si>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</si>
  <si>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</si>
  <si>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</si>
  <si>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</si>
  <si>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</si>
  <si>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</si>
  <si>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</si>
  <si>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</si>
  <si>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</si>
  <si>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</si>
  <si>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</si>
  <si>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</si>
  <si>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</si>
  <si>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</si>
  <si>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</si>
  <si>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</si>
  <si>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</si>
  <si>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</si>
  <si>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</si>
  <si>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</si>
  <si>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</si>
  <si>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</si>
  <si>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</si>
  <si>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</si>
  <si>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</si>
  <si>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</si>
  <si>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</si>
  <si>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</si>
  <si>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</si>
  <si>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</si>
  <si>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</si>
  <si>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</si>
  <si>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</si>
  <si>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</si>
  <si>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</si>
  <si>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</si>
  <si>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</si>
  <si>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</si>
  <si>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</si>
  <si>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</si>
  <si>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</si>
  <si>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</si>
  <si>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</si>
  <si>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</si>
  <si>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</si>
  <si>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</si>
  <si>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</si>
  <si>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</si>
  <si>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</si>
  <si>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</si>
  <si>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</si>
  <si>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</si>
  <si>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</si>
  <si>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</si>
  <si>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</si>
  <si>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</si>
  <si>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</si>
  <si>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</si>
  <si>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</si>
  <si>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</si>
  <si>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</si>
  <si>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</si>
  <si>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</si>
  <si>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</si>
  <si>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</si>
  <si>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</si>
  <si>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</si>
  <si>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</si>
  <si>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</si>
  <si>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</si>
  <si>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</si>
  <si>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</si>
  <si>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</si>
  <si>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</si>
  <si>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</si>
  <si>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</si>
  <si>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</si>
  <si>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</si>
  <si>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</si>
  <si>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</si>
  <si>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</si>
  <si>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</si>
  <si>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</si>
  <si>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</si>
  <si>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</si>
  <si>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</si>
  <si>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</si>
  <si>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</si>
  <si>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</si>
  <si>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</si>
  <si>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</si>
  <si>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</si>
  <si>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</si>
  <si>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</si>
  <si>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</si>
  <si>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</si>
  <si>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</si>
  <si>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</si>
  <si>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</si>
  <si>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</si>
  <si>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</si>
  <si>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</si>
  <si>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</si>
  <si>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</si>
  <si>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</si>
  <si>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</si>
  <si>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</si>
  <si>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</si>
  <si>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</si>
  <si>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</si>
  <si>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</si>
  <si>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</si>
  <si>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</si>
  <si>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</si>
  <si>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</si>
  <si>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</si>
  <si>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</si>
  <si>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</si>
  <si>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</si>
  <si>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</si>
  <si>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</si>
  <si>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</si>
  <si>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</si>
  <si>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</si>
  <si>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</si>
  <si>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</si>
  <si>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</si>
  <si>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</si>
  <si>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</si>
  <si>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</si>
  <si>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</si>
  <si>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</si>
  <si>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</si>
  <si>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</si>
  <si>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</si>
  <si>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</si>
  <si>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</si>
  <si>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</si>
  <si>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</si>
  <si>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</si>
  <si>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</si>
  <si>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</si>
  <si>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</si>
  <si>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</si>
  <si>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</si>
  <si>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</si>
  <si>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</si>
  <si>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</si>
  <si>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</si>
  <si>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</si>
  <si>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</si>
  <si>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</si>
  <si>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</si>
  <si>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</si>
  <si>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</si>
  <si>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</si>
  <si>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</si>
  <si>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</si>
  <si>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</si>
  <si>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</si>
  <si>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</si>
  <si>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</si>
  <si>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</si>
  <si>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</si>
  <si>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</si>
  <si>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</si>
  <si>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</si>
  <si>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</si>
  <si>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</si>
  <si>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</si>
  <si>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</si>
  <si>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</si>
  <si>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</si>
  <si>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</si>
  <si>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</si>
  <si>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</si>
  <si>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</si>
  <si>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</si>
  <si>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</si>
  <si>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</si>
  <si>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</si>
  <si>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</si>
  <si>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</si>
  <si>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</si>
  <si>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</si>
  <si>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</si>
  <si>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</si>
  <si>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</si>
  <si>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</si>
  <si>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</si>
  <si>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</si>
  <si>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</si>
  <si>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</si>
  <si>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</si>
  <si>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</si>
  <si>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</si>
  <si>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</si>
  <si>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</si>
  <si>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</si>
  <si>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</si>
  <si>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</si>
  <si>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</si>
  <si>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</si>
  <si>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</si>
  <si>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</si>
  <si>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</si>
  <si>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</si>
  <si>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</si>
  <si>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</si>
  <si>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</si>
  <si>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</si>
  <si>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</si>
  <si>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</si>
  <si>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</si>
  <si>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</si>
  <si>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</si>
  <si>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</si>
  <si>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</si>
  <si>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</si>
  <si>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</si>
  <si>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</si>
  <si>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</si>
  <si>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</si>
  <si>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</si>
  <si>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</si>
  <si>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</si>
  <si>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</si>
  <si>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</si>
  <si>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</si>
  <si>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</si>
  <si>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</si>
  <si>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</si>
  <si>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</si>
  <si>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</si>
  <si>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</si>
  <si>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</si>
  <si>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</si>
  <si>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</si>
  <si>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</si>
  <si>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</si>
  <si>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</si>
  <si>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</si>
  <si>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</si>
  <si>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</si>
  <si>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</si>
  <si>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</si>
  <si>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</si>
  <si>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</si>
  <si>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</si>
  <si>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</si>
  <si>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</si>
  <si>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</si>
  <si>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</si>
  <si>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</si>
  <si>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</si>
  <si>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</si>
  <si>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</si>
  <si>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</si>
  <si>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</si>
  <si>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</si>
  <si>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</si>
  <si>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</si>
  <si>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</si>
  <si>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</si>
  <si>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</si>
  <si>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</si>
  <si>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</si>
  <si>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</si>
  <si>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</si>
  <si>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</si>
  <si>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</si>
  <si>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</si>
  <si>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</si>
  <si>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</si>
  <si>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</si>
  <si>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</si>
  <si>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</si>
  <si>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</si>
  <si>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</si>
  <si>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</si>
  <si>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</si>
  <si>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</si>
  <si>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</si>
  <si>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</si>
  <si>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</si>
  <si>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</si>
  <si>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</si>
  <si>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</si>
  <si>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</si>
  <si>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</si>
  <si>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</si>
  <si>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</si>
  <si>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</si>
  <si>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</si>
  <si>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</si>
  <si>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</si>
  <si>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</si>
  <si>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</si>
  <si>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</si>
  <si>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</si>
  <si>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</si>
  <si>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</si>
  <si>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</si>
  <si>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</si>
  <si>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</si>
  <si>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</si>
  <si>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</si>
  <si>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</si>
  <si>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</si>
  <si>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</si>
  <si>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</si>
  <si>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</si>
  <si>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</si>
  <si>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</si>
  <si>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</si>
  <si>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</si>
  <si>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</si>
  <si>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</si>
  <si>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</si>
  <si>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</si>
  <si>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</si>
  <si>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</si>
  <si>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</si>
  <si>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</si>
  <si>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</si>
  <si>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</si>
  <si>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</si>
  <si>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</si>
  <si>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</si>
  <si>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</si>
  <si>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</si>
  <si>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</si>
  <si>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</si>
  <si>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</si>
  <si>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</si>
  <si>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</si>
  <si>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</si>
  <si>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</si>
  <si>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</si>
  <si>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</si>
  <si>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</si>
  <si>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</si>
  <si>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</si>
  <si>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</si>
  <si>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</si>
  <si>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</si>
  <si>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</si>
  <si>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</si>
  <si>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</si>
  <si>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</si>
  <si>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</si>
  <si>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</si>
  <si>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</si>
  <si>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</si>
  <si>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</si>
  <si>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</si>
  <si>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</si>
  <si>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</si>
  <si>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</si>
  <si>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</si>
  <si>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</si>
  <si>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</si>
  <si>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</si>
  <si>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</si>
  <si>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</si>
  <si>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</si>
  <si>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</si>
  <si>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</si>
  <si>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</si>
  <si>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</si>
  <si>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</si>
  <si>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</si>
  <si>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</si>
  <si>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</si>
  <si>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</si>
  <si>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</si>
  <si>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</si>
  <si>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</si>
  <si>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</si>
  <si>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</si>
  <si>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</si>
  <si>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</si>
  <si>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</si>
  <si>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</si>
  <si>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</si>
  <si>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</si>
  <si>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</si>
  <si>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</si>
  <si>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</si>
  <si>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</si>
  <si>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</si>
  <si>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</si>
  <si>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</si>
  <si>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</si>
  <si>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</si>
  <si>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</si>
  <si>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</si>
  <si>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</si>
  <si>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</si>
  <si>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</si>
  <si>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</si>
  <si>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</si>
  <si>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</si>
  <si>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</si>
  <si>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</si>
  <si>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</si>
  <si>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</si>
  <si>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</si>
  <si>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</si>
  <si>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</si>
  <si>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</si>
  <si>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</si>
  <si>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</si>
  <si>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</si>
  <si>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</si>
  <si>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</si>
  <si>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</si>
  <si>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</si>
  <si>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</si>
  <si>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</si>
  <si>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</si>
  <si>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</si>
  <si>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</si>
  <si>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</si>
  <si>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</si>
  <si>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</si>
  <si>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</si>
  <si>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</si>
  <si>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</si>
  <si>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</si>
  <si>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</si>
  <si>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</si>
  <si>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</si>
  <si>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</si>
  <si>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</si>
  <si>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</si>
  <si>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</si>
  <si>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</si>
  <si>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</si>
  <si>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</si>
  <si>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</si>
  <si>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</si>
  <si>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</si>
  <si>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</si>
  <si>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</si>
  <si>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</si>
  <si>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</si>
  <si>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</si>
  <si>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</si>
  <si>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</si>
  <si>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</si>
  <si>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</si>
  <si>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</si>
  <si>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</si>
  <si>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</si>
  <si>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</si>
  <si>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</si>
  <si>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</si>
  <si>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</si>
  <si>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</si>
  <si>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</si>
  <si>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</si>
  <si>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</si>
  <si>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</si>
  <si>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</si>
  <si>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</si>
  <si>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</si>
  <si>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</si>
  <si>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</si>
  <si>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</si>
  <si>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</si>
  <si>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</si>
  <si>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</si>
  <si>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</si>
  <si>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</si>
  <si>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</si>
  <si>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</si>
  <si>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</si>
  <si>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</si>
  <si>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</si>
  <si>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</si>
  <si>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</si>
  <si>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</si>
  <si>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</si>
  <si>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</si>
  <si>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</si>
  <si>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</si>
  <si>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</si>
  <si>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</si>
  <si>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</si>
  <si>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</si>
  <si>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</si>
  <si>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</si>
  <si>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</si>
  <si>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</si>
  <si>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</si>
  <si>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</si>
  <si>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</si>
  <si>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</si>
  <si>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</si>
  <si>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</si>
  <si>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</si>
  <si>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</si>
  <si>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</si>
  <si>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</si>
  <si>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</si>
  <si>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</si>
  <si>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</si>
  <si>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</si>
  <si>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</si>
  <si>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</si>
  <si>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</si>
  <si>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</si>
  <si>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</si>
  <si>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</si>
  <si>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</si>
  <si>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</si>
  <si>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</si>
  <si>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</si>
  <si>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</si>
  <si>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</si>
  <si>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</si>
  <si>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</si>
  <si>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</si>
  <si>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</si>
  <si>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</si>
  <si>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</si>
  <si>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</si>
  <si>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</si>
  <si>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</si>
  <si>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</si>
  <si>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</si>
  <si>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</si>
  <si>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</si>
  <si>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</si>
  <si>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</si>
  <si>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</si>
  <si>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</si>
  <si>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</si>
  <si>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</si>
  <si>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</si>
  <si>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</si>
  <si>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</si>
  <si>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</si>
  <si>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</si>
  <si>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</si>
  <si>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</si>
  <si>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</si>
  <si>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</si>
  <si>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</si>
  <si>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</si>
  <si>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</si>
  <si>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</si>
  <si>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</si>
  <si>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</si>
  <si>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</si>
  <si>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</si>
  <si>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</si>
  <si>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</si>
  <si>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</si>
  <si>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</si>
  <si>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</si>
  <si>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</si>
  <si>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</si>
  <si>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</si>
  <si>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</si>
  <si>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</si>
  <si>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</si>
  <si>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</si>
  <si>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</si>
  <si>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</si>
  <si>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</si>
  <si>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</si>
  <si>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</si>
  <si>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</si>
  <si>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</si>
  <si>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</si>
  <si>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</si>
  <si>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</si>
  <si>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</si>
  <si>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</si>
  <si>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</si>
  <si>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</si>
  <si>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</si>
  <si>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</si>
  <si>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</si>
  <si>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</si>
  <si>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</si>
  <si>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</si>
  <si>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</si>
  <si>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</si>
  <si>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</si>
  <si>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</si>
  <si>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</si>
  <si>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</si>
  <si>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</si>
  <si>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</si>
  <si>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</si>
  <si>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</si>
  <si>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</si>
  <si>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</si>
  <si>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</si>
  <si>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</si>
  <si>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</si>
  <si>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</si>
  <si>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</si>
  <si>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</si>
  <si>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</si>
  <si>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</si>
  <si>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</si>
  <si>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</si>
  <si>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</si>
  <si>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</si>
  <si>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</si>
  <si>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</si>
  <si>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</si>
  <si>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</si>
  <si>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</si>
  <si>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</si>
  <si>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</si>
  <si>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</si>
  <si>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</si>
  <si>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</si>
  <si>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</si>
  <si>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</si>
  <si>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</si>
  <si>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</si>
  <si>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</si>
  <si>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</si>
  <si>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</si>
  <si>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</si>
  <si>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</si>
  <si>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</si>
  <si>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</si>
  <si>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</si>
  <si>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</si>
  <si>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</si>
  <si>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</si>
  <si>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</si>
  <si>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</si>
  <si>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</si>
  <si>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</si>
  <si>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</si>
  <si>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</si>
  <si>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</si>
  <si>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</si>
  <si>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</si>
  <si>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</si>
  <si>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</si>
  <si>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</si>
  <si>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</si>
  <si>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</si>
  <si>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</si>
  <si>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</si>
  <si>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</si>
  <si>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</si>
  <si>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</si>
  <si>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</si>
  <si>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</si>
  <si>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</si>
  <si>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</si>
  <si>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</si>
  <si>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</si>
  <si>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</si>
  <si>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</si>
  <si>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</si>
  <si>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</si>
  <si>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</si>
  <si>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</si>
  <si>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</si>
  <si>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</si>
  <si>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</si>
  <si>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</si>
  <si>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</si>
  <si>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</si>
  <si>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</si>
  <si>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</si>
  <si>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</si>
  <si>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</si>
  <si>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</si>
  <si>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</si>
  <si>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</si>
  <si>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</si>
  <si>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</si>
  <si>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</si>
  <si>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</si>
  <si>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</si>
  <si>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</si>
  <si>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</si>
  <si>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</si>
  <si>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</si>
  <si>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</si>
  <si>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</si>
  <si>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</si>
  <si>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</si>
  <si>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</si>
  <si>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</si>
  <si>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</si>
  <si>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</si>
  <si>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</si>
  <si>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</si>
  <si>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</si>
  <si>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</si>
  <si>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</si>
  <si>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</si>
  <si>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</si>
  <si>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</si>
  <si>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</si>
  <si>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</si>
  <si>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</si>
  <si>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</si>
  <si>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</si>
  <si>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</si>
  <si>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</si>
  <si>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</si>
  <si>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</si>
  <si>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</si>
  <si>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</si>
  <si>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</si>
  <si>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</si>
  <si>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</si>
  <si>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</si>
  <si>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</si>
  <si>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</si>
  <si>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</si>
  <si>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</si>
  <si>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</si>
  <si>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</si>
  <si>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</si>
  <si>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</si>
  <si>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</si>
  <si>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</si>
  <si>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</si>
  <si>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</si>
  <si>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</si>
  <si>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</si>
  <si>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</si>
  <si>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</si>
  <si>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</si>
  <si>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</si>
  <si>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</si>
  <si>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</si>
  <si>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</si>
  <si>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</si>
  <si>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</si>
  <si>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</si>
  <si>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</si>
  <si>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</si>
  <si>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</si>
  <si>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</si>
  <si>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</si>
  <si>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</si>
  <si>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</si>
  <si>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</si>
  <si>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</si>
  <si>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</si>
  <si>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</si>
  <si>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</si>
  <si>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</si>
  <si>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</si>
  <si>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</si>
  <si>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</si>
  <si>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</si>
  <si>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</si>
  <si>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</si>
  <si>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</si>
  <si>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</si>
  <si>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</si>
  <si>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</si>
  <si>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</si>
  <si>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</si>
  <si>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</si>
  <si>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</si>
  <si>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</si>
  <si>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</si>
  <si>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</si>
  <si>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</si>
  <si>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</si>
  <si>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</si>
  <si>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</si>
  <si>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</si>
  <si>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</si>
  <si>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</si>
  <si>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</si>
  <si>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</si>
  <si>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</si>
  <si>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</si>
  <si>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</si>
  <si>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</si>
  <si>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</si>
  <si>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</si>
  <si>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</si>
  <si>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</si>
  <si>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</si>
  <si>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</si>
  <si>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</si>
  <si>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</si>
  <si>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</si>
  <si>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</si>
  <si>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</si>
  <si>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</si>
  <si>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</si>
  <si>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</si>
  <si>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</si>
  <si>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</si>
  <si>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</si>
  <si>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</si>
  <si>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</si>
  <si>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</si>
  <si>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</si>
  <si>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</si>
  <si>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</si>
  <si>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</si>
  <si>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</si>
  <si>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</si>
  <si>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</si>
  <si>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</si>
  <si>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</si>
  <si>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</si>
  <si>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</si>
  <si>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</si>
  <si>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</si>
  <si>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</si>
  <si>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</si>
  <si>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</si>
  <si>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</si>
  <si>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</si>
  <si>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</si>
  <si>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</si>
  <si>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</si>
  <si>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</si>
  <si>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</si>
  <si>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</si>
  <si>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</si>
  <si>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</si>
  <si>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</si>
  <si>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</si>
  <si>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</si>
  <si>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</si>
  <si>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</si>
  <si>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</si>
  <si>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</si>
  <si>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</si>
  <si>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</si>
  <si>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</si>
  <si>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</si>
  <si>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</si>
  <si>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</si>
  <si>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</si>
  <si>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</si>
  <si>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</si>
  <si>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</si>
  <si>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</si>
  <si>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</si>
  <si>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</si>
  <si>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</si>
  <si>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</si>
  <si>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</si>
  <si>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</si>
  <si>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</si>
  <si>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</si>
  <si>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</si>
  <si>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</si>
  <si>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</si>
  <si>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</si>
  <si>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</si>
  <si>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</si>
  <si>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</si>
  <si>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</si>
  <si>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</si>
  <si>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</si>
  <si>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</si>
  <si>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</si>
  <si>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</si>
  <si>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</si>
  <si>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</si>
  <si>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</si>
  <si>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</si>
  <si>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</si>
  <si>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</si>
  <si>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</si>
  <si>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</si>
  <si>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</si>
  <si>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</si>
  <si>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</si>
  <si>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</si>
  <si>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</si>
  <si>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</si>
  <si>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</si>
  <si>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</si>
  <si>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</si>
  <si>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</si>
  <si>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</si>
  <si>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</si>
  <si>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</si>
  <si>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</si>
  <si>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</si>
  <si>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</si>
  <si>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</si>
  <si>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</si>
  <si>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</si>
  <si>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</si>
  <si>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</si>
  <si>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</si>
  <si>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</si>
  <si>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</si>
  <si>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</si>
  <si>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</si>
  <si>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</si>
  <si>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</si>
  <si>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</si>
  <si>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</si>
  <si>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</si>
  <si>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</si>
  <si>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</si>
  <si>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</si>
  <si>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</si>
  <si>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</si>
  <si>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</si>
  <si>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</si>
  <si>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</si>
  <si>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</si>
  <si>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</si>
  <si>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</si>
  <si>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</si>
  <si>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</si>
  <si>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</si>
  <si>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</si>
  <si>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</si>
  <si>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</si>
  <si>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</si>
  <si>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</si>
  <si>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</si>
  <si>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</si>
  <si>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</si>
  <si>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</si>
  <si>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</si>
  <si>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</si>
  <si>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</si>
  <si>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</si>
  <si>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</si>
  <si>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</si>
  <si>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</si>
  <si>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</si>
  <si>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</si>
  <si>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</si>
  <si>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</si>
  <si>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</si>
  <si>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</si>
  <si>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</si>
  <si>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</si>
  <si>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</si>
  <si>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</si>
  <si>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</si>
  <si>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</si>
  <si>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</si>
  <si>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</si>
  <si>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</si>
  <si>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</si>
  <si>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</si>
  <si>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</si>
  <si>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</si>
  <si>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</si>
  <si>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</si>
  <si>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</si>
  <si>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</si>
  <si>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</si>
  <si>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</si>
  <si>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</si>
  <si>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</si>
  <si>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</si>
  <si>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</si>
  <si>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</si>
  <si>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</si>
  <si>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</si>
  <si>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</si>
  <si>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</si>
  <si>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</si>
  <si>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</si>
  <si>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</si>
  <si>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</si>
  <si>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</si>
  <si>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</si>
  <si>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</si>
  <si>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</si>
  <si>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</si>
  <si>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</si>
  <si>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</si>
  <si>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</si>
  <si>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</si>
  <si>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</si>
  <si>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</si>
  <si>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</si>
  <si>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</si>
  <si>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</si>
  <si>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</si>
  <si>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</si>
  <si>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</si>
  <si>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</si>
  <si>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</si>
  <si>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</si>
  <si>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</si>
  <si>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</si>
  <si>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</si>
  <si>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</si>
  <si>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</si>
  <si>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</si>
  <si>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</si>
  <si>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</si>
  <si>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</si>
  <si>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</si>
  <si>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</si>
  <si>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</si>
  <si>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</si>
  <si>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</si>
  <si>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</si>
  <si>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</si>
  <si>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</si>
  <si>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</si>
  <si>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</si>
  <si>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</si>
  <si>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</si>
  <si>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</si>
  <si>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</si>
  <si>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</si>
  <si>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</si>
  <si>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</si>
  <si>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</si>
  <si>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</si>
  <si>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</si>
  <si>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</si>
  <si>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</si>
  <si>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</si>
  <si>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</si>
  <si>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</si>
  <si>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</si>
  <si>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</si>
  <si>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</si>
  <si>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</si>
  <si>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</si>
  <si>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</si>
  <si>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</si>
  <si>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</si>
  <si>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</si>
  <si>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</si>
  <si>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</si>
  <si>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</si>
  <si>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</si>
  <si>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</si>
  <si>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</si>
  <si>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</si>
  <si>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</si>
  <si>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</si>
  <si>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</si>
  <si>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</si>
  <si>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</si>
  <si>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</si>
  <si>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</si>
  <si>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</si>
  <si>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</si>
  <si>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</si>
  <si>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</si>
  <si>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</si>
  <si>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</si>
  <si>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</si>
  <si>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</si>
  <si>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</si>
  <si>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</si>
  <si>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</si>
  <si>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</si>
  <si>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</si>
  <si>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</si>
  <si>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</si>
  <si>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</si>
  <si>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</si>
  <si>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</si>
  <si>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</si>
  <si>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</si>
  <si>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</si>
  <si>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</si>
  <si>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</si>
  <si>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</si>
  <si>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</si>
  <si>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</si>
  <si>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</si>
  <si>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</si>
  <si>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</si>
  <si>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</si>
  <si>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</si>
  <si>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</si>
  <si>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</si>
  <si>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</si>
  <si>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</si>
  <si>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</si>
  <si>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</si>
  <si>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</si>
  <si>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</si>
  <si>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</si>
  <si>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</si>
  <si>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</si>
  <si>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</si>
  <si>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</si>
  <si>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</si>
  <si>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</si>
  <si>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</si>
  <si>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</si>
  <si>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</si>
  <si>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</si>
  <si>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</si>
  <si>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</si>
  <si>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</si>
  <si>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</si>
  <si>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</si>
  <si>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</si>
  <si>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</si>
  <si>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</si>
  <si>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</si>
  <si>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</si>
  <si>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</si>
  <si>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</si>
  <si>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</si>
  <si>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</si>
  <si>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</si>
  <si>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</si>
  <si>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</si>
  <si>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</si>
  <si>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</si>
  <si>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</si>
  <si>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</si>
  <si>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</si>
  <si>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</si>
  <si>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</si>
  <si>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</si>
  <si>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</si>
  <si>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</si>
  <si>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</si>
  <si>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</si>
  <si>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</si>
  <si>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</si>
  <si>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</si>
  <si>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</si>
  <si>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</si>
  <si>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</si>
  <si>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</si>
  <si>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</si>
  <si>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</si>
  <si>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</si>
  <si>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</si>
  <si>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</si>
  <si>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</si>
  <si>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</si>
  <si>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</si>
  <si>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</si>
  <si>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</si>
  <si>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</si>
  <si>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</si>
  <si>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</si>
  <si>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</si>
  <si>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</si>
  <si>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</si>
  <si>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</si>
  <si>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</si>
  <si>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</si>
  <si>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</si>
  <si>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</si>
  <si>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</si>
  <si>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</si>
  <si>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</si>
  <si>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</si>
  <si>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</si>
  <si>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</si>
  <si>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</si>
  <si>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</si>
  <si>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</si>
  <si>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</si>
  <si>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</si>
  <si>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</si>
  <si>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</si>
  <si>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</si>
  <si>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</si>
  <si>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</si>
  <si>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</si>
  <si>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</si>
  <si>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</si>
  <si>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</si>
  <si>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</si>
  <si>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</si>
  <si>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</si>
  <si>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</si>
  <si>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</si>
  <si>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</si>
  <si>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</si>
  <si>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</si>
  <si>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</si>
  <si>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</si>
  <si>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</si>
  <si>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</si>
  <si>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</si>
  <si>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</si>
  <si>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</si>
  <si>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</si>
  <si>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</si>
  <si>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</si>
  <si>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</si>
  <si>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</si>
  <si>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</si>
  <si>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</si>
  <si>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</si>
  <si>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</si>
  <si>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</si>
  <si>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</si>
  <si>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</si>
  <si>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</si>
  <si>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</si>
  <si>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</si>
  <si>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</si>
  <si>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</si>
  <si>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</si>
  <si>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</si>
  <si>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</si>
  <si>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</si>
  <si>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</si>
  <si>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</si>
  <si>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</si>
  <si>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</si>
  <si>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</si>
  <si>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</si>
  <si>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</si>
  <si>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</si>
  <si>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</si>
  <si>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</si>
  <si>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</si>
  <si>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</si>
  <si>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</si>
  <si>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</si>
  <si>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</si>
  <si>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</si>
  <si>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</si>
  <si>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</si>
  <si>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</si>
  <si>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</si>
  <si>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</si>
  <si>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</si>
  <si>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</si>
  <si>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</si>
  <si>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</si>
  <si>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</si>
  <si>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</si>
  <si>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</si>
  <si>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</si>
  <si>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</si>
  <si>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</si>
  <si>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</si>
  <si>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</si>
  <si>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</si>
  <si>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</si>
  <si>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</si>
  <si>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</si>
  <si>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</si>
  <si>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</si>
  <si>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</si>
  <si>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</si>
  <si>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</si>
  <si>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</si>
  <si>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</si>
  <si>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</si>
  <si>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</si>
  <si>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</si>
  <si>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</si>
  <si>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</si>
  <si>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</si>
  <si>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</si>
  <si>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</si>
  <si>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</si>
  <si>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</si>
  <si>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</si>
  <si>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</si>
  <si>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</si>
  <si>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</si>
  <si>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</si>
  <si>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</si>
  <si>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</si>
  <si>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</si>
  <si>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</si>
  <si>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</si>
  <si>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</si>
  <si>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</si>
  <si>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</si>
  <si>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</si>
  <si>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</si>
  <si>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</si>
  <si>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</si>
  <si>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</si>
  <si>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</si>
  <si>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</si>
  <si>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</si>
  <si>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</si>
  <si>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</si>
  <si>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</si>
  <si>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</si>
  <si>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</si>
  <si>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</si>
  <si>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</si>
  <si>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</si>
  <si>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</si>
  <si>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</si>
  <si>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</si>
  <si>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</si>
  <si>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</si>
  <si>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</si>
  <si>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</si>
  <si>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</si>
  <si>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</si>
  <si>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</si>
  <si>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</si>
  <si>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</si>
  <si>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</si>
  <si>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</si>
  <si>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</si>
  <si>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</si>
  <si>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</si>
  <si>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</si>
  <si>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</si>
  <si>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</si>
  <si>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</si>
  <si>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</si>
  <si>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</si>
  <si>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</si>
  <si>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</si>
  <si>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</si>
  <si>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</si>
  <si>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</si>
  <si>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</si>
  <si>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</si>
  <si>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</si>
  <si>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</si>
  <si>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</si>
  <si>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</si>
  <si>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</si>
  <si>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</si>
  <si>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</si>
  <si>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</si>
  <si>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</si>
  <si>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</si>
  <si>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</si>
  <si>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</si>
  <si>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</si>
  <si>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</si>
  <si>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</si>
  <si>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</si>
  <si>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</si>
  <si>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</si>
  <si>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</si>
  <si>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</si>
  <si>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</si>
  <si>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</si>
  <si>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</si>
  <si>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</si>
  <si>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</si>
  <si>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</si>
  <si>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</si>
  <si>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</si>
  <si>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</si>
  <si>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</si>
  <si>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</si>
  <si>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</si>
  <si>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</si>
  <si>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</si>
  <si>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</si>
  <si>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</si>
  <si>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</si>
  <si>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</si>
  <si>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</si>
  <si>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</si>
  <si>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</si>
  <si>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</si>
  <si>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</si>
  <si>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</si>
  <si>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</si>
  <si>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</si>
  <si>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</si>
  <si>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</si>
  <si>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</si>
  <si>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</si>
  <si>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</si>
  <si>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</si>
  <si>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</si>
  <si>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</si>
  <si>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</si>
  <si>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</si>
  <si>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</si>
  <si>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</si>
  <si>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</si>
  <si>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</si>
  <si>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</si>
  <si>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</si>
  <si>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</si>
  <si>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</si>
  <si>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</si>
  <si>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</si>
  <si>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</si>
  <si>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</si>
  <si>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</si>
  <si>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</si>
  <si>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</si>
  <si>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</si>
  <si>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</si>
  <si>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</si>
  <si>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</si>
  <si>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</si>
  <si>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</si>
  <si>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</si>
  <si>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</si>
  <si>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</si>
  <si>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</si>
  <si>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</si>
  <si>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</si>
  <si>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</si>
  <si>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</si>
  <si>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</si>
  <si>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</si>
  <si>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</si>
  <si>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</si>
  <si>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</si>
  <si>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</si>
  <si>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</si>
  <si>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</si>
  <si>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</si>
  <si>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</si>
  <si>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</si>
  <si>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</si>
  <si>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</si>
  <si>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</si>
  <si>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</si>
  <si>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</si>
  <si>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</si>
  <si>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</si>
  <si>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</si>
  <si>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</si>
  <si>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</si>
  <si>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</si>
  <si>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</si>
  <si>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</si>
  <si>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</si>
  <si>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</si>
  <si>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</si>
  <si>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</si>
  <si>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</si>
  <si>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</si>
  <si>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</si>
  <si>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</si>
  <si>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</si>
  <si>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</si>
  <si>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</si>
  <si>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</si>
  <si>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</si>
  <si>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</si>
  <si>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</si>
  <si>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</si>
  <si>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</si>
  <si>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</si>
  <si>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</si>
  <si>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</si>
  <si>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</si>
  <si>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</si>
  <si>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</si>
  <si>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</si>
  <si>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</si>
  <si>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</si>
  <si>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</si>
  <si>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</si>
  <si>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</si>
  <si>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</si>
  <si>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</si>
  <si>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</si>
  <si>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</si>
  <si>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</si>
  <si>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</si>
  <si>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</si>
  <si>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</si>
  <si>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</si>
  <si>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</si>
  <si>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</si>
  <si>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</si>
  <si>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</si>
  <si>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</si>
  <si>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</si>
  <si>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</si>
  <si>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</si>
  <si>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</si>
  <si>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</si>
  <si>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</si>
  <si>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</si>
  <si>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</si>
  <si>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</si>
  <si>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</si>
  <si>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</si>
  <si>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</si>
  <si>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</si>
  <si>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</si>
  <si>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</si>
  <si>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</si>
  <si>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</si>
  <si>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</si>
  <si>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</si>
  <si>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</si>
  <si>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</si>
  <si>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</si>
  <si>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</si>
  <si>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</si>
  <si>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</si>
  <si>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</si>
  <si>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</si>
  <si>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</si>
  <si>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</si>
  <si>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</si>
  <si>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</si>
  <si>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</si>
  <si>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</si>
  <si>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</si>
  <si>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</si>
  <si>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</si>
  <si>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</si>
  <si>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</si>
  <si>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</si>
  <si>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</si>
  <si>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</si>
  <si>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</si>
  <si>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</si>
  <si>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</si>
  <si>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</si>
  <si>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</si>
  <si>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</si>
  <si>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</si>
  <si>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</si>
  <si>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</si>
  <si>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</si>
  <si>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</si>
  <si>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</si>
  <si>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</si>
  <si>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</si>
  <si>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</si>
  <si>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</si>
  <si>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</si>
  <si>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</si>
  <si>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</si>
  <si>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</si>
  <si>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</si>
  <si>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</si>
  <si>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</si>
  <si>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</si>
  <si>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</si>
  <si>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</si>
  <si>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</si>
  <si>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</si>
  <si>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</si>
  <si>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</si>
  <si>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</si>
  <si>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</si>
  <si>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</si>
  <si>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</si>
  <si>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</si>
  <si>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</si>
  <si>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</si>
  <si>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</si>
  <si>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</si>
  <si>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</si>
  <si>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</si>
  <si>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</si>
  <si>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</si>
  <si>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</si>
  <si>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</si>
  <si>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</si>
  <si>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</si>
  <si>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</si>
  <si>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</si>
  <si>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</si>
  <si>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</si>
  <si>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</si>
  <si>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</si>
  <si>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</si>
  <si>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</si>
  <si>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</si>
  <si>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</si>
  <si>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</si>
  <si>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</si>
  <si>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</si>
  <si>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</si>
  <si>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</si>
  <si>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</si>
  <si>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</si>
  <si>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</si>
  <si>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</si>
  <si>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</si>
  <si>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</si>
  <si>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</si>
  <si>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</si>
  <si>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</si>
  <si>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</si>
  <si>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</si>
  <si>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</si>
  <si>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</si>
  <si>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</si>
  <si>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</si>
  <si>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</si>
  <si>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</si>
  <si>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</si>
  <si>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</si>
  <si>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</si>
  <si>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</si>
  <si>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</si>
  <si>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</si>
  <si>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</si>
  <si>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</si>
  <si>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</si>
  <si>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</si>
  <si>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</si>
  <si>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</si>
  <si>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</si>
  <si>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</si>
  <si>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</si>
  <si>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</si>
  <si>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</si>
  <si>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</si>
  <si>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</si>
  <si>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</si>
  <si>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</si>
  <si>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</si>
  <si>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</si>
  <si>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</si>
  <si>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</si>
  <si>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</si>
  <si>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</si>
  <si>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</si>
  <si>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</si>
  <si>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</si>
  <si>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</si>
  <si>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</si>
  <si>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</si>
  <si>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</si>
  <si>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</si>
  <si>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</si>
  <si>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</si>
  <si>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</si>
  <si>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</si>
  <si>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</si>
  <si>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</si>
  <si>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</si>
  <si>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</si>
  <si>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</si>
  <si>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</si>
  <si>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</si>
  <si>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</si>
  <si>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</si>
  <si>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</si>
  <si>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</si>
  <si>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</si>
  <si>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</si>
  <si>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</si>
  <si>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</si>
  <si>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</si>
  <si>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</si>
  <si>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</si>
  <si>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</si>
  <si>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</si>
  <si>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</si>
  <si>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</si>
  <si>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</si>
  <si>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</si>
  <si>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</si>
  <si>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</si>
  <si>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</si>
  <si>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</si>
  <si>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</si>
  <si>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</si>
  <si>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</si>
  <si>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</si>
  <si>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</si>
  <si>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</si>
  <si>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</si>
  <si>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</si>
  <si>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</si>
  <si>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</si>
  <si>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</si>
  <si>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</si>
  <si>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</si>
  <si>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</si>
  <si>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</si>
  <si>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</si>
  <si>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</si>
  <si>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</si>
  <si>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</si>
  <si>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</si>
  <si>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</si>
  <si>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</si>
  <si>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</si>
  <si>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</si>
  <si>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</si>
  <si>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</si>
  <si>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</si>
  <si>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</si>
  <si>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</si>
  <si>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</si>
  <si>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</si>
  <si>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</si>
  <si>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</si>
  <si>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</si>
  <si>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</si>
  <si>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</si>
  <si>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</si>
  <si>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</si>
  <si>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</si>
  <si>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</si>
  <si>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</si>
  <si>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</si>
  <si>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</si>
  <si>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</si>
  <si>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</si>
  <si>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</si>
  <si>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</si>
  <si>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</si>
  <si>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</si>
  <si>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</si>
  <si>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</si>
  <si>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</si>
  <si>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</si>
  <si>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</si>
  <si>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</si>
  <si>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</si>
  <si>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</si>
  <si>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</si>
  <si>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</si>
  <si>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</si>
  <si>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</si>
  <si>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</si>
  <si>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</si>
  <si>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</si>
  <si>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</si>
  <si>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</si>
  <si>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</si>
  <si>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</si>
  <si>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</si>
  <si>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</si>
  <si>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</si>
  <si>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</si>
  <si>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</si>
  <si>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</si>
  <si>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</si>
  <si>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</si>
  <si>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</si>
  <si>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</si>
  <si>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</si>
  <si>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</si>
  <si>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</si>
  <si>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</si>
  <si>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</si>
  <si>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</si>
  <si>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</si>
  <si>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</si>
  <si>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</si>
  <si>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</si>
  <si>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</si>
  <si>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</si>
  <si>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</si>
  <si>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</si>
  <si>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</si>
  <si>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</si>
  <si>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</si>
  <si>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</si>
  <si>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</si>
  <si>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</si>
  <si>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</si>
  <si>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</si>
  <si>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</si>
  <si>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</si>
  <si>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</si>
  <si>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</si>
  <si>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</si>
  <si>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</si>
  <si>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</si>
  <si>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</si>
  <si>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</si>
  <si>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</si>
  <si>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</si>
  <si>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</si>
  <si>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</si>
  <si>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</si>
  <si>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</si>
  <si>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</si>
  <si>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</si>
  <si>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</si>
  <si>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</si>
  <si>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</si>
  <si>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</si>
  <si>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</si>
  <si>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</si>
  <si>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</si>
  <si>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</si>
  <si>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</si>
  <si>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</si>
  <si>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</si>
  <si>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</si>
  <si>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</si>
  <si>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</si>
  <si>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</si>
  <si>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</si>
  <si>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</si>
  <si>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</si>
  <si>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</si>
  <si>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</si>
  <si>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</si>
  <si>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</si>
  <si>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</si>
  <si>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</si>
  <si>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</si>
  <si>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</si>
  <si>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</si>
  <si>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</si>
  <si>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</si>
  <si>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</si>
  <si>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</si>
  <si>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</si>
  <si>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</si>
  <si>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</si>
  <si>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</si>
  <si>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</si>
  <si>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</si>
  <si>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</si>
  <si>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</si>
  <si>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</si>
  <si>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</si>
  <si>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</si>
  <si>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</si>
  <si>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</si>
  <si>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</si>
  <si>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</si>
  <si>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</si>
  <si>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</si>
  <si>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</si>
  <si>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</si>
  <si>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</si>
  <si>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</si>
  <si>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</si>
  <si>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</si>
  <si>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</si>
  <si>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</si>
  <si>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</si>
  <si>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</si>
  <si>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</si>
  <si>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</si>
  <si>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</si>
  <si>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</si>
  <si>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</si>
  <si>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</si>
  <si>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</si>
  <si>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</si>
  <si>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</si>
  <si>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</si>
  <si>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</si>
  <si>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</si>
  <si>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</si>
  <si>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</si>
  <si>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</si>
  <si>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</si>
  <si>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</si>
  <si>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</si>
  <si>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</si>
  <si>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</si>
  <si>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</si>
  <si>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</si>
  <si>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</si>
  <si>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</si>
  <si>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</si>
  <si>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</si>
  <si>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</si>
  <si>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</si>
  <si>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</si>
  <si>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</si>
  <si>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</si>
  <si>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</si>
  <si>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</si>
  <si>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</si>
  <si>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</si>
  <si>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</si>
  <si>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</si>
  <si>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</si>
  <si>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</si>
  <si>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</si>
  <si>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</si>
  <si>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</si>
  <si>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</si>
  <si>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</si>
  <si>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</si>
  <si>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</si>
  <si>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</si>
  <si>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</si>
  <si>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</si>
  <si>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</si>
  <si>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</si>
  <si>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</si>
  <si>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</si>
  <si>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</si>
  <si>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</si>
  <si>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</si>
  <si>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</si>
  <si>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</si>
  <si>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</si>
  <si>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</si>
  <si>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</si>
  <si>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</si>
  <si>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</si>
  <si>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</si>
  <si>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</si>
  <si>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</si>
  <si>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</si>
  <si>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</si>
  <si>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</si>
  <si>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</si>
  <si>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</si>
  <si>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</si>
  <si>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</si>
  <si>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</si>
  <si>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</si>
  <si>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</si>
  <si>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</si>
  <si>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</si>
  <si>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</si>
  <si>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</si>
  <si>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</si>
  <si>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</si>
  <si>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</si>
  <si>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</si>
  <si>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</si>
  <si>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</si>
  <si>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</si>
  <si>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</si>
  <si>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</si>
  <si>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</si>
  <si>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</si>
  <si>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</si>
  <si>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</si>
  <si>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</si>
  <si>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</si>
  <si>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</si>
  <si>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</si>
  <si>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</si>
  <si>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</si>
  <si>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</si>
  <si>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</si>
  <si>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</si>
  <si>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</si>
  <si>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</si>
  <si>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</si>
  <si>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</si>
  <si>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</si>
  <si>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</si>
  <si>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</si>
  <si>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</si>
  <si>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</si>
  <si>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</si>
  <si>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</si>
  <si>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</si>
  <si>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</si>
  <si>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</si>
  <si>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</si>
  <si>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</si>
  <si>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</si>
  <si>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</si>
  <si>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</si>
  <si>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</si>
  <si>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</si>
  <si>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</si>
  <si>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</si>
  <si>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</si>
  <si>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</si>
  <si>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</si>
  <si>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</si>
  <si>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</si>
  <si>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</si>
  <si>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</si>
  <si>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</si>
  <si>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</si>
  <si>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</si>
  <si>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</si>
  <si>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</si>
  <si>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</si>
  <si>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</si>
  <si>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</si>
  <si>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</si>
  <si>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</si>
  <si>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</si>
  <si>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</si>
  <si>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</si>
  <si>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</si>
  <si>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</si>
  <si>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</si>
  <si>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</si>
  <si>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</si>
  <si>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</si>
  <si>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</si>
  <si>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</si>
  <si>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</si>
  <si>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</si>
  <si>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</si>
  <si>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</si>
  <si>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</si>
  <si>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</si>
  <si>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</si>
  <si>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</si>
  <si>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</si>
  <si>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</si>
  <si>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</si>
  <si>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</si>
  <si>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</si>
  <si>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</si>
  <si>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</si>
  <si>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</si>
  <si>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</si>
  <si>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</si>
  <si>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</si>
  <si>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</si>
  <si>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</si>
  <si>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</si>
  <si>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</si>
  <si>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</si>
  <si>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</si>
  <si>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</si>
  <si>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</si>
  <si>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</si>
  <si>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</si>
  <si>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</si>
  <si>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</si>
  <si>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</si>
  <si>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</si>
  <si>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</si>
  <si>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</si>
  <si>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</si>
  <si>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</si>
  <si>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</si>
  <si>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</si>
  <si>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</si>
  <si>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</si>
  <si>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</si>
  <si>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</si>
  <si>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</si>
  <si>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</si>
  <si>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</si>
  <si>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</si>
  <si>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</si>
  <si>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</si>
  <si>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</si>
  <si>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</si>
  <si>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</si>
  <si>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</si>
  <si>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</si>
  <si>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</si>
  <si>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</si>
  <si>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</si>
  <si>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</si>
  <si>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</si>
  <si>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</si>
  <si>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</si>
  <si>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</si>
  <si>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</si>
  <si>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</si>
  <si>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</si>
  <si>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</si>
  <si>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</si>
  <si>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</si>
  <si>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</si>
  <si>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</si>
  <si>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</si>
  <si>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</si>
  <si>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</si>
  <si>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</si>
  <si>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</si>
  <si>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</si>
  <si>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</si>
  <si>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</si>
  <si>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</si>
  <si>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</si>
  <si>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</si>
  <si>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</si>
  <si>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</si>
  <si>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</si>
  <si>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</si>
  <si>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</si>
  <si>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</si>
  <si>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</si>
  <si>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</si>
  <si>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</si>
  <si>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</si>
  <si>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</si>
  <si>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</si>
  <si>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</si>
  <si>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</si>
  <si>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</si>
  <si>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</si>
  <si>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</si>
  <si>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</si>
  <si>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</si>
  <si>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</si>
  <si>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</si>
  <si>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</si>
  <si>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</si>
  <si>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</si>
  <si>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</si>
  <si>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</si>
  <si>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</si>
  <si>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</si>
  <si>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</si>
  <si>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</si>
  <si>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</si>
  <si>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</si>
  <si>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</si>
  <si>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</si>
  <si>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</si>
  <si>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</si>
  <si>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</si>
  <si>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</si>
  <si>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</si>
  <si>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</si>
  <si>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</si>
  <si>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</si>
  <si>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</si>
  <si>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</si>
  <si>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</si>
  <si>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</si>
  <si>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</si>
  <si>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</si>
  <si>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</si>
  <si>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</si>
  <si>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</si>
  <si>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</si>
  <si>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</si>
  <si>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</si>
  <si>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</si>
  <si>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</si>
  <si>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</si>
  <si>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</si>
  <si>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</si>
  <si>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</si>
  <si>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</si>
  <si>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</si>
  <si>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</si>
  <si>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</si>
  <si>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</si>
  <si>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</si>
  <si>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</si>
  <si>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</si>
  <si>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</si>
  <si>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</si>
  <si>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</si>
  <si>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</si>
  <si>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</si>
  <si>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</si>
  <si>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</si>
  <si>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</si>
  <si>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</si>
  <si>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</si>
  <si>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</si>
  <si>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</si>
  <si>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</si>
  <si>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</si>
  <si>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</si>
  <si>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</si>
  <si>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</si>
  <si>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</si>
  <si>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</si>
  <si>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</si>
  <si>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</si>
  <si>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</si>
  <si>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</si>
  <si>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</si>
  <si>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</si>
  <si>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</si>
  <si>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</si>
  <si>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</si>
  <si>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</si>
  <si>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</si>
  <si>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</si>
  <si>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</si>
  <si>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</si>
  <si>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</si>
  <si>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</si>
  <si>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</si>
  <si>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</si>
  <si>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</si>
  <si>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</si>
  <si>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</si>
  <si>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</si>
  <si>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</si>
  <si>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</si>
  <si>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</si>
  <si>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</si>
  <si>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</si>
  <si>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</si>
  <si>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</si>
  <si>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</si>
  <si>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</si>
  <si>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</si>
  <si>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</si>
  <si>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</si>
  <si>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</si>
  <si>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</si>
  <si>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</si>
  <si>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</si>
  <si>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</si>
  <si>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</si>
  <si>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</si>
  <si>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</si>
  <si>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</si>
  <si>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</si>
  <si>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</si>
  <si>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</si>
  <si>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</si>
  <si>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</si>
  <si>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</si>
  <si>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</si>
  <si>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</si>
  <si>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</si>
  <si>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</si>
  <si>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</si>
  <si>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</si>
  <si>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</si>
  <si>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</si>
  <si>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</si>
  <si>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</si>
  <si>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</si>
  <si>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</si>
  <si>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</si>
  <si>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</si>
  <si>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</si>
  <si>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</si>
  <si>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</si>
  <si>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</si>
  <si>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</si>
  <si>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</si>
  <si>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</si>
  <si>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</si>
  <si>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</si>
  <si>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</si>
  <si>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</si>
  <si>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</si>
  <si>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</si>
  <si>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</si>
  <si>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</si>
  <si>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</si>
  <si>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</si>
  <si>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</si>
  <si>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</si>
  <si>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</si>
  <si>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</si>
  <si>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</si>
  <si>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</si>
  <si>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</si>
  <si>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</si>
  <si>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</si>
  <si>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</si>
  <si>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</si>
  <si>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</si>
  <si>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</si>
  <si>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</si>
  <si>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</si>
  <si>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</si>
  <si>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</si>
  <si>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</si>
  <si>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</si>
  <si>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</si>
  <si>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</si>
  <si>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</si>
  <si>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</si>
  <si>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</si>
  <si>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</si>
  <si>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</si>
  <si>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</si>
  <si>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</si>
  <si>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</si>
  <si>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</si>
  <si>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</si>
  <si>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</si>
  <si>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</si>
  <si>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</si>
  <si>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</si>
  <si>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</si>
  <si>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</si>
  <si>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</si>
  <si>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</si>
  <si>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</si>
  <si>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</si>
  <si>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</si>
  <si>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</si>
  <si>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</si>
  <si>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</si>
  <si>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</si>
  <si>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</si>
  <si>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</si>
  <si>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</si>
  <si>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</si>
  <si>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</si>
  <si>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</si>
  <si>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</si>
  <si>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</si>
  <si>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</si>
  <si>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</si>
  <si>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</si>
  <si>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</si>
  <si>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</si>
  <si>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</si>
  <si>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</si>
  <si>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</si>
  <si>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</si>
  <si>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</si>
  <si>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</si>
  <si>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</si>
  <si>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</si>
  <si>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</si>
  <si>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</si>
  <si>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</si>
  <si>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</si>
  <si>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</si>
  <si>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</si>
  <si>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</si>
  <si>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</si>
  <si>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</si>
  <si>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</si>
  <si>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</si>
  <si>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</si>
  <si>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</si>
  <si>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</si>
  <si>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</si>
  <si>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</si>
  <si>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</si>
  <si>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</si>
  <si>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</si>
  <si>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</si>
  <si>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</si>
  <si>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</si>
  <si>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</si>
  <si>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</si>
  <si>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</si>
  <si>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</si>
  <si>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</si>
  <si>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</si>
  <si>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</si>
  <si>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</si>
  <si>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</si>
  <si>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</si>
  <si>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</si>
  <si>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</si>
  <si>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</si>
  <si>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</si>
  <si>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</si>
  <si>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</si>
  <si>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</si>
  <si>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</si>
  <si>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</si>
  <si>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</si>
  <si>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</si>
  <si>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</si>
  <si>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</si>
  <si>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</si>
  <si>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</si>
  <si>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</si>
  <si>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</si>
  <si>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</si>
  <si>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</si>
  <si>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</si>
  <si>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</si>
  <si>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</si>
  <si>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</si>
  <si>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</si>
  <si>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</si>
  <si>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</si>
  <si>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</si>
  <si>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</si>
  <si>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</si>
  <si>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</si>
  <si>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</si>
  <si>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</si>
  <si>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</si>
  <si>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</si>
  <si>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</si>
  <si>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</si>
  <si>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</si>
  <si>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</si>
  <si>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</si>
  <si>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</si>
  <si>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</si>
  <si>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</si>
  <si>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</si>
  <si>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</si>
  <si>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</si>
  <si>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</si>
  <si>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</si>
  <si>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</si>
  <si>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</si>
  <si>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</si>
  <si>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</si>
  <si>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</si>
  <si>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</si>
  <si>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</si>
  <si>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</si>
  <si>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</si>
  <si>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</si>
  <si>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</si>
  <si>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</si>
  <si>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</si>
  <si>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</si>
  <si>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</si>
  <si>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</si>
  <si>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</si>
  <si>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</si>
  <si>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</si>
  <si>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</si>
  <si>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</si>
  <si>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</si>
  <si>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</si>
  <si>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</si>
  <si>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</si>
  <si>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</si>
  <si>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</si>
  <si>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</si>
  <si>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</si>
  <si>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</si>
  <si>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</si>
  <si>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</si>
  <si>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</si>
  <si>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</si>
  <si>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</si>
  <si>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</si>
  <si>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</si>
  <si>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</si>
  <si>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</si>
  <si>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</si>
  <si>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</si>
  <si>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</si>
  <si>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</si>
  <si>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</si>
  <si>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</si>
  <si>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</si>
  <si>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</si>
  <si>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</si>
  <si>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</si>
  <si>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</si>
  <si>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</si>
  <si>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</si>
  <si>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</si>
  <si>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</si>
  <si>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</si>
  <si>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</si>
  <si>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</si>
  <si>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</si>
  <si>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</si>
  <si>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</si>
  <si>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</si>
  <si>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</si>
  <si>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</si>
  <si>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</si>
  <si>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</si>
  <si>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</si>
  <si>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</si>
  <si>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</si>
  <si>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</si>
  <si>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</si>
  <si>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</si>
  <si>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</si>
  <si>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</si>
  <si>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</si>
  <si>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</si>
  <si>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</si>
  <si>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</si>
  <si>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</si>
  <si>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</si>
  <si>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</si>
  <si>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</si>
  <si>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</si>
  <si>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</si>
  <si>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</si>
  <si>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</si>
  <si>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</si>
  <si>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</si>
  <si>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</si>
  <si>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</si>
  <si>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</si>
  <si>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</si>
  <si>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</si>
  <si>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</si>
  <si>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</si>
  <si>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</si>
  <si>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</si>
  <si>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</si>
  <si>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</si>
  <si>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</si>
  <si>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</si>
  <si>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</si>
  <si>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</si>
  <si>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</si>
  <si>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</si>
  <si>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</si>
  <si>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</si>
  <si>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</si>
  <si>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</si>
  <si>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</si>
  <si>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</si>
  <si>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</si>
  <si>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</si>
  <si>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</si>
  <si>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</si>
  <si>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</si>
  <si>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</si>
  <si>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</si>
  <si>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</si>
  <si>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</si>
  <si>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</si>
  <si>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</si>
  <si>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</si>
  <si>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</si>
  <si>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</si>
  <si>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</si>
  <si>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</si>
  <si>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</si>
  <si>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</si>
  <si>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</si>
  <si>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</si>
  <si>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</si>
  <si>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</si>
  <si>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</si>
  <si>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</si>
  <si>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</si>
  <si>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</si>
  <si>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</si>
  <si>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</si>
  <si>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</si>
  <si>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</si>
  <si>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</si>
  <si>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</si>
  <si>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</si>
  <si>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</si>
  <si>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</si>
  <si>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</si>
  <si>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</si>
  <si>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</si>
  <si>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</si>
  <si>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</si>
  <si>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</si>
  <si>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</si>
  <si>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</si>
  <si>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</si>
  <si>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</si>
  <si>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</si>
  <si>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</si>
  <si>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</si>
  <si>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</si>
  <si>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</si>
  <si>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</si>
  <si>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</si>
  <si>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</si>
  <si>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</si>
  <si>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</si>
  <si>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</si>
  <si>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</si>
  <si>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</si>
  <si>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</si>
  <si>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</si>
  <si>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</si>
  <si>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</si>
  <si>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</si>
  <si>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</si>
  <si>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</si>
  <si>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</si>
  <si>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</si>
  <si>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</si>
  <si>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</si>
  <si>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</si>
  <si>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</si>
  <si>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</si>
  <si>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</si>
  <si>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</si>
  <si>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</si>
  <si>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</si>
  <si>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</si>
  <si>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</si>
  <si>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</si>
  <si>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</si>
  <si>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</si>
  <si>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</si>
  <si>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</si>
  <si>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</si>
  <si>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</si>
  <si>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</si>
  <si>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</si>
  <si>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</si>
  <si>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</si>
  <si>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</si>
  <si>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</si>
  <si>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</si>
  <si>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</si>
  <si>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</si>
  <si>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</si>
  <si>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</si>
  <si>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</si>
  <si>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</si>
  <si>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</si>
  <si>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</si>
  <si>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</si>
  <si>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</si>
  <si>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</si>
  <si>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</si>
  <si>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</si>
  <si>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</si>
  <si>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</si>
  <si>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</si>
  <si>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</si>
  <si>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</si>
  <si>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</si>
  <si>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</si>
  <si>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</si>
  <si>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</si>
  <si>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</si>
  <si>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</si>
  <si>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</si>
  <si>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</si>
  <si>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</si>
  <si>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</si>
  <si>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</si>
  <si>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</si>
  <si>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</si>
  <si>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</si>
  <si>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</si>
  <si>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</si>
  <si>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</si>
  <si>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</si>
  <si>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</si>
  <si>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</si>
  <si>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</si>
  <si>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</si>
  <si>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</si>
  <si>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</si>
  <si>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</si>
  <si>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</si>
  <si>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</si>
  <si>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</si>
  <si>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</si>
  <si>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</si>
  <si>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</si>
  <si>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</si>
  <si>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</si>
  <si>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</si>
  <si>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</si>
  <si>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</si>
  <si>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</si>
  <si>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</si>
  <si>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</si>
  <si>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</si>
  <si>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</si>
  <si>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</si>
  <si>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</si>
  <si>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</si>
  <si>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</si>
  <si>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</si>
  <si>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</si>
  <si>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</si>
  <si>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</si>
  <si>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</si>
  <si>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</si>
  <si>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</si>
  <si>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</si>
  <si>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</si>
  <si>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</si>
  <si>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</si>
  <si>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</si>
  <si>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</si>
  <si>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</si>
  <si>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</si>
  <si>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</si>
  <si>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</si>
  <si>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</si>
  <si>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</si>
  <si>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</si>
  <si>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</si>
  <si>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</si>
  <si>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</si>
  <si>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</si>
  <si>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</si>
  <si>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</si>
  <si>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</si>
  <si>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</si>
  <si>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</si>
  <si>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</si>
  <si>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</si>
  <si>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</si>
  <si>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</si>
  <si>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</si>
  <si>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</si>
  <si>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</si>
  <si>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</si>
  <si>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</si>
  <si>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</si>
  <si>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</si>
  <si>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</si>
  <si>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</si>
  <si>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</si>
  <si>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</si>
  <si>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</si>
  <si>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</si>
  <si>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</si>
  <si>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</si>
  <si>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</si>
  <si>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</si>
  <si>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</si>
  <si>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</si>
  <si>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</si>
  <si>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</si>
  <si>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</si>
  <si>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</si>
  <si>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</si>
  <si>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</si>
  <si>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</si>
  <si>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</si>
  <si>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</si>
  <si>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</si>
  <si>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</si>
  <si>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</si>
  <si>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</si>
  <si>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</si>
  <si>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</si>
  <si>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</si>
  <si>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</si>
  <si>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</si>
  <si>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</si>
  <si>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</si>
  <si>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</si>
  <si>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</si>
  <si>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</si>
  <si>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</si>
  <si>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</si>
  <si>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</si>
  <si>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</si>
  <si>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</si>
  <si>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</si>
  <si>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</si>
  <si>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</si>
  <si>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</si>
  <si>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</si>
  <si>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</si>
  <si>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</si>
  <si>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</si>
  <si>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</si>
  <si>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</si>
  <si>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</si>
  <si>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</si>
  <si>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</si>
  <si>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</si>
  <si>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</si>
  <si>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</si>
  <si>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</si>
  <si>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</si>
  <si>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</si>
  <si>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</si>
  <si>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</si>
  <si>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</si>
  <si>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</si>
  <si>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</si>
  <si>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</si>
  <si>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</si>
  <si>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</si>
  <si>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</si>
  <si>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</si>
  <si>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</si>
  <si>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</si>
  <si>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</si>
  <si>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</si>
  <si>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</si>
  <si>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</si>
  <si>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</si>
  <si>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</si>
  <si>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</si>
  <si>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</si>
  <si>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</si>
  <si>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</si>
  <si>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</si>
  <si>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</si>
  <si>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</si>
  <si>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</si>
  <si>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</si>
  <si>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</si>
  <si>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</si>
  <si>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</si>
  <si>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</si>
  <si>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</si>
  <si>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</si>
  <si>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</si>
  <si>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</si>
  <si>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</si>
  <si>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</si>
  <si>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</si>
  <si>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</si>
  <si>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</si>
  <si>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</si>
  <si>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</si>
  <si>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</si>
  <si>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</si>
  <si>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</si>
  <si>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</si>
  <si>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</si>
  <si>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</si>
  <si>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</si>
  <si>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</si>
  <si>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</si>
  <si>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</si>
  <si>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</si>
  <si>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</si>
  <si>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</si>
  <si>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</si>
  <si>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</si>
  <si>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</si>
  <si>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</si>
  <si>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</si>
  <si>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</si>
  <si>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</si>
  <si>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</si>
  <si>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</si>
  <si>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</si>
  <si>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</si>
  <si>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</si>
  <si>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</si>
  <si>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</si>
  <si>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</si>
  <si>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</si>
  <si>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</si>
  <si>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</si>
  <si>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</si>
  <si>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</si>
  <si>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</si>
  <si>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</si>
  <si>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</si>
  <si>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</si>
  <si>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</si>
  <si>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</si>
  <si>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</si>
  <si>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</si>
  <si>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</si>
  <si>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</si>
  <si>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</si>
  <si>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</si>
  <si>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</si>
  <si>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</si>
  <si>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</si>
  <si>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</si>
  <si>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</si>
  <si>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</si>
  <si>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</si>
  <si>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</si>
  <si>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</si>
  <si>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</si>
  <si>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</si>
  <si>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</si>
  <si>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</si>
  <si>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</si>
  <si>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</si>
  <si>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</si>
  <si>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</si>
  <si>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</si>
  <si>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</si>
  <si>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</si>
  <si>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</si>
  <si>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</si>
  <si>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</si>
  <si>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</si>
  <si>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</si>
  <si>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</si>
  <si>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</si>
  <si>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</si>
  <si>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</si>
  <si>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</si>
  <si>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</si>
  <si>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</si>
  <si>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</si>
  <si>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</si>
  <si>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</si>
  <si>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</si>
  <si>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</si>
  <si>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</si>
  <si>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</si>
  <si>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</si>
  <si>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</si>
  <si>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</si>
  <si>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</si>
  <si>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</si>
  <si>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</si>
  <si>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</si>
  <si>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</si>
  <si>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</si>
  <si>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</si>
  <si>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</si>
  <si>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</si>
  <si>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</si>
  <si>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</si>
  <si>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</si>
  <si>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</si>
  <si>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</si>
  <si>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</si>
  <si>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</si>
  <si>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</si>
  <si>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</si>
  <si>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</si>
  <si>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</si>
  <si>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</si>
  <si>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</si>
  <si>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</si>
  <si>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</si>
  <si>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</si>
  <si>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</si>
  <si>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</si>
  <si>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</si>
  <si>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</si>
  <si>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</si>
  <si>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</si>
  <si>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</si>
  <si>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</si>
  <si>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</si>
  <si>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</si>
  <si>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</si>
  <si>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</si>
  <si>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</si>
  <si>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</si>
  <si>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</si>
  <si>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</si>
  <si>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</si>
  <si>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</si>
  <si>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</si>
  <si>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</si>
  <si>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</si>
  <si>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</si>
  <si>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</si>
  <si>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</si>
  <si>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</si>
  <si>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</si>
  <si>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</si>
  <si>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</si>
  <si>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</si>
  <si>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</si>
  <si>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</si>
  <si>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</si>
  <si>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</si>
  <si>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</si>
  <si>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</si>
  <si>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</si>
  <si>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</si>
  <si>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</si>
  <si>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</si>
  <si>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</si>
  <si>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</si>
  <si>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</si>
  <si>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</si>
  <si>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</si>
  <si>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</si>
  <si>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</si>
  <si>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</si>
  <si>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</si>
  <si>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</si>
  <si>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</si>
  <si>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</si>
  <si>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</si>
  <si>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</si>
  <si>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</si>
  <si>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</si>
  <si>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</si>
  <si>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</si>
  <si>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</si>
  <si>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</si>
  <si>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</si>
  <si>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</si>
  <si>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</si>
  <si>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</si>
  <si>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</si>
  <si>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</si>
  <si>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</si>
  <si>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</si>
  <si>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</si>
  <si>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</si>
  <si>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</si>
  <si>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</si>
  <si>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</si>
  <si>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</si>
  <si>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</si>
  <si>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</si>
  <si>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</si>
  <si>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</si>
  <si>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</si>
  <si>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</si>
  <si>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</si>
  <si>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</si>
  <si>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</si>
  <si>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</si>
  <si>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</si>
  <si>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</si>
  <si>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</si>
  <si>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</si>
  <si>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</si>
  <si>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</si>
  <si>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</si>
  <si>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</si>
  <si>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</si>
  <si>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</si>
  <si>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</si>
  <si>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</si>
  <si>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</si>
  <si>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</si>
  <si>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</si>
  <si>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</si>
  <si>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</si>
  <si>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</si>
  <si>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</si>
  <si>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</si>
  <si>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</si>
  <si>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</si>
  <si>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</si>
  <si>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</si>
  <si>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</si>
  <si>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</si>
  <si>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</si>
  <si>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</si>
  <si>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</si>
  <si>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</si>
  <si>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</si>
  <si>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</si>
  <si>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</si>
  <si>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</si>
  <si>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</si>
  <si>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</si>
  <si>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</si>
  <si>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</si>
  <si>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</si>
  <si>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</si>
  <si>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</si>
  <si>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</si>
  <si>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</si>
  <si>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</si>
  <si>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</si>
  <si>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</si>
  <si>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</si>
  <si>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</si>
  <si>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</si>
  <si>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</si>
  <si>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</si>
  <si>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</si>
  <si>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</si>
  <si>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</si>
  <si>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</si>
  <si>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</si>
  <si>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</si>
  <si>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</si>
  <si>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</si>
  <si>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</si>
  <si>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</si>
  <si>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</si>
  <si>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</si>
  <si>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</si>
  <si>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</si>
  <si>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</si>
  <si>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</si>
  <si>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</si>
  <si>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</si>
  <si>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</si>
  <si>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</si>
  <si>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</si>
  <si>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</si>
  <si>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</si>
  <si>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</si>
  <si>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</si>
  <si>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</si>
  <si>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</si>
  <si>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</si>
  <si>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</si>
  <si>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</si>
  <si>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</si>
  <si>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</si>
  <si>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</si>
  <si>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</si>
  <si>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</si>
  <si>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</si>
  <si>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</si>
  <si>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</si>
  <si>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</si>
  <si>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</si>
  <si>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</si>
  <si>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</si>
  <si>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</si>
  <si>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</si>
  <si>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</si>
  <si>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</si>
  <si>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</si>
  <si>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</si>
  <si>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</si>
  <si>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</si>
  <si>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</si>
  <si>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</si>
  <si>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</si>
  <si>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</si>
  <si>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</si>
  <si>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</si>
  <si>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</si>
  <si>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</si>
  <si>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</si>
  <si>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</si>
  <si>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</si>
  <si>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</si>
  <si>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</si>
  <si>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</si>
  <si>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</si>
  <si>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</si>
  <si>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</si>
  <si>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</si>
  <si>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</si>
  <si>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</si>
  <si>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</si>
  <si>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</si>
  <si>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</si>
  <si>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</si>
  <si>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</si>
  <si>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</si>
  <si>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</si>
  <si>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</si>
  <si>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</si>
  <si>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</si>
  <si>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</si>
  <si>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</si>
  <si>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</si>
  <si>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</si>
  <si>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</si>
  <si>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</si>
  <si>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</si>
  <si>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</si>
  <si>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</si>
  <si>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</si>
  <si>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</si>
  <si>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</si>
  <si>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</si>
  <si>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</si>
  <si>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</si>
  <si>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</si>
  <si>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</si>
  <si>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</si>
  <si>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</si>
  <si>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</si>
  <si>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</si>
  <si>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</si>
  <si>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</si>
  <si>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</si>
  <si>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</si>
  <si>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</si>
  <si>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</si>
  <si>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</si>
  <si>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</si>
  <si>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</si>
  <si>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</si>
  <si>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</si>
  <si>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</si>
  <si>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</si>
  <si>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</si>
  <si>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</si>
  <si>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</si>
  <si>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</si>
  <si>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</si>
  <si>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</si>
  <si>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</si>
  <si>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</si>
  <si>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</si>
  <si>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</si>
  <si>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</si>
  <si>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</si>
  <si>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</si>
  <si>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</si>
  <si>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</si>
  <si>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</si>
  <si>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</si>
  <si>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</si>
  <si>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</si>
  <si>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</si>
  <si>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</si>
  <si>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</si>
  <si>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</si>
  <si>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</si>
  <si>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</si>
  <si>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</si>
  <si>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</si>
  <si>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</si>
  <si>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</si>
  <si>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</si>
  <si>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</si>
  <si>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</si>
  <si>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</si>
  <si>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</si>
  <si>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</si>
  <si>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</si>
  <si>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</si>
  <si>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</si>
  <si>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</si>
  <si>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</si>
  <si>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</si>
  <si>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</si>
  <si>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</si>
  <si>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</si>
  <si>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</si>
  <si>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</si>
  <si>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</si>
  <si>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</si>
  <si>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</si>
  <si>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</si>
  <si>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</si>
  <si>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</si>
  <si>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</si>
  <si>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</si>
  <si>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</si>
  <si>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</si>
  <si>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</si>
  <si>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</si>
  <si>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</si>
  <si>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</si>
  <si>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</si>
  <si>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</si>
  <si>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</si>
  <si>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</si>
  <si>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</si>
  <si>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</si>
  <si>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</si>
  <si>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</si>
  <si>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</si>
  <si>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</si>
  <si>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</si>
  <si>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</si>
  <si>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</si>
  <si>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</si>
  <si>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</si>
  <si>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</si>
  <si>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</si>
  <si>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</si>
  <si>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</si>
  <si>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</si>
  <si>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</si>
  <si>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</si>
  <si>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</si>
  <si>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</si>
  <si>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</si>
  <si>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</si>
  <si>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</si>
  <si>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</si>
  <si>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</si>
  <si>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</si>
  <si>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</si>
  <si>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</si>
  <si>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</si>
  <si>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</si>
  <si>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</si>
  <si>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</si>
  <si>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</si>
  <si>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</si>
  <si>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</si>
  <si>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</si>
  <si>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</si>
  <si>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</si>
  <si>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</si>
  <si>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</si>
  <si>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</si>
  <si>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</si>
  <si>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</si>
  <si>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</si>
  <si>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</si>
  <si>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</si>
  <si>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</si>
  <si>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</si>
  <si>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</si>
  <si>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</si>
  <si>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</si>
  <si>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</si>
  <si>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</si>
  <si>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</si>
  <si>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</si>
  <si>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</si>
  <si>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</si>
  <si>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</si>
  <si>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</si>
  <si>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</si>
  <si>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</si>
  <si>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</si>
  <si>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</si>
  <si>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</si>
  <si>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</si>
  <si>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</si>
  <si>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</si>
  <si>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</si>
  <si>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</si>
  <si>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</si>
  <si>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</si>
  <si>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</si>
  <si>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</si>
  <si>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</si>
  <si>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</si>
  <si>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</si>
  <si>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</si>
  <si>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</si>
  <si>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</si>
  <si>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</si>
  <si>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</si>
  <si>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</si>
  <si>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</si>
  <si>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</si>
  <si>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</si>
  <si>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</si>
  <si>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</si>
  <si>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</si>
  <si>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</si>
  <si>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</si>
  <si>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</si>
  <si>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</si>
  <si>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</si>
  <si>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</si>
  <si>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</si>
  <si>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</si>
  <si>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</si>
  <si>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</si>
  <si>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</si>
  <si>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</si>
  <si>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</si>
  <si>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</si>
  <si>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</si>
  <si>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</si>
  <si>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</si>
  <si>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</si>
  <si>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</si>
  <si>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</si>
  <si>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</si>
  <si>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</si>
  <si>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</si>
  <si>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</si>
  <si>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</si>
  <si>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</si>
  <si>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</si>
  <si>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</si>
  <si>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</si>
  <si>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</si>
  <si>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</si>
  <si>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</si>
  <si>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</si>
  <si>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</si>
  <si>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</si>
  <si>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</si>
  <si>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</si>
  <si>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</si>
  <si>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</si>
  <si>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</si>
  <si>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</si>
  <si>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</si>
  <si>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</si>
  <si>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</si>
  <si>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</si>
  <si>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</si>
  <si>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</si>
  <si>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</si>
  <si>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</si>
  <si>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</si>
  <si>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</si>
  <si>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</si>
  <si>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</si>
  <si>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</si>
  <si>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</si>
  <si>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</si>
  <si>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</si>
  <si>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</si>
  <si>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</si>
  <si>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</si>
  <si>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</si>
  <si>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</si>
  <si>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</si>
  <si>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</si>
  <si>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</si>
  <si>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</si>
  <si>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</si>
  <si>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</si>
  <si>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</si>
  <si>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</si>
  <si>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</si>
  <si>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</si>
  <si>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</si>
  <si>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</si>
  <si>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</si>
  <si>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</si>
  <si>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</si>
  <si>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</si>
  <si>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</si>
  <si>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</si>
  <si>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</si>
  <si>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</si>
  <si>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</si>
  <si>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</si>
  <si>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</si>
  <si>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</si>
  <si>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</si>
  <si>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</si>
  <si>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</si>
  <si>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</si>
  <si>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</si>
  <si>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</si>
  <si>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</si>
  <si>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</si>
  <si>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</si>
  <si>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</si>
  <si>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</si>
  <si>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</si>
  <si>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</si>
  <si>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</si>
  <si>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</si>
  <si>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</si>
  <si>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</si>
  <si>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</si>
  <si>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</si>
  <si>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</si>
  <si>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</si>
  <si>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</si>
  <si>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</si>
  <si>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</si>
  <si>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</si>
  <si>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</si>
  <si>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</si>
  <si>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</si>
  <si>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</si>
  <si>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</si>
  <si>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</si>
  <si>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</si>
  <si>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</si>
  <si>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</si>
  <si>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</si>
  <si>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</si>
  <si>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</si>
  <si>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</si>
  <si>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</si>
  <si>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</si>
  <si>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</si>
  <si>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</si>
  <si>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</si>
  <si>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</si>
  <si>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</si>
  <si>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</si>
  <si>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</si>
  <si>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</si>
  <si>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</si>
  <si>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</si>
  <si>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</si>
  <si>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</si>
  <si>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</si>
  <si>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</si>
  <si>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</si>
  <si>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</si>
  <si>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</si>
  <si>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</si>
  <si>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</si>
  <si>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</si>
  <si>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</si>
  <si>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</si>
  <si>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</si>
  <si>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</si>
  <si>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</si>
  <si>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</si>
  <si>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</si>
  <si>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</si>
  <si>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</si>
  <si>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</si>
  <si>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</si>
  <si>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</si>
  <si>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</si>
  <si>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</si>
  <si>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</si>
  <si>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</si>
  <si>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</si>
  <si>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</si>
  <si>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</si>
  <si>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</si>
  <si>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</si>
  <si>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</si>
  <si>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</si>
  <si>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</si>
  <si>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</si>
  <si>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</si>
  <si>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</si>
  <si>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</si>
  <si>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</si>
  <si>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</si>
  <si>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</si>
  <si>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</si>
  <si>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</si>
  <si>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</si>
  <si>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</si>
  <si>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</si>
  <si>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</si>
  <si>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</si>
  <si>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</si>
  <si>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</si>
  <si>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</si>
  <si>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</si>
  <si>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</si>
  <si>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</si>
  <si>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</si>
  <si>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</si>
  <si>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</si>
  <si>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</si>
  <si>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</si>
  <si>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</si>
  <si>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</si>
  <si>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</si>
  <si>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</si>
  <si>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</si>
  <si>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</si>
  <si>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</si>
  <si>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</si>
  <si>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</si>
  <si>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</si>
  <si>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</si>
  <si>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</si>
  <si>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</si>
  <si>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</si>
  <si>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</si>
  <si>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</si>
  <si>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</si>
  <si>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</si>
  <si>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</si>
  <si>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</si>
  <si>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</si>
  <si>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</si>
  <si>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</si>
  <si>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</si>
  <si>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</si>
  <si>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</si>
  <si>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</si>
  <si>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</si>
  <si>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</si>
  <si>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</si>
  <si>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</si>
  <si>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</si>
  <si>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</si>
  <si>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</si>
  <si>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</si>
  <si>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</si>
  <si>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</si>
  <si>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</si>
  <si>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</si>
  <si>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</si>
  <si>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</si>
  <si>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</si>
  <si>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</si>
  <si>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</si>
  <si>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</si>
  <si>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</si>
  <si>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</si>
  <si>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</si>
  <si>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</si>
  <si>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</si>
  <si>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</si>
  <si>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</si>
  <si>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</si>
  <si>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</si>
  <si>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</si>
  <si>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</si>
  <si>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</si>
  <si>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</si>
  <si>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</si>
  <si>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</si>
  <si>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</si>
  <si>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</si>
  <si>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</si>
  <si>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</si>
  <si>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</si>
  <si>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</si>
  <si>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</si>
  <si>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</si>
  <si>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</si>
  <si>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</si>
  <si>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</si>
  <si>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</si>
  <si>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</si>
  <si>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</si>
  <si>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</si>
  <si>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</si>
  <si>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</si>
  <si>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</si>
  <si>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</si>
  <si>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</si>
  <si>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</si>
  <si>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</si>
  <si>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</si>
  <si>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</si>
  <si>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</si>
  <si>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</si>
  <si>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</si>
  <si>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</si>
  <si>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</si>
  <si>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</si>
  <si>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</si>
  <si>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</si>
  <si>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</si>
  <si>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</si>
  <si>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</si>
  <si>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</si>
  <si>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</si>
  <si>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</si>
  <si>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</si>
  <si>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</si>
  <si>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</si>
  <si>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</si>
  <si>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</si>
  <si>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</si>
  <si>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</si>
  <si>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</si>
  <si>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</si>
  <si>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</si>
  <si>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</si>
  <si>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</si>
  <si>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</si>
  <si>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</si>
  <si>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</si>
  <si>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</si>
  <si>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</si>
  <si>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</si>
  <si>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</si>
  <si>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</si>
  <si>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</si>
  <si>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</si>
  <si>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</si>
  <si>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</si>
  <si>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</si>
  <si>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</si>
  <si>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</si>
  <si>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</si>
  <si>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</si>
  <si>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</si>
  <si>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</si>
  <si>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</si>
  <si>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</si>
  <si>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</si>
  <si>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</si>
  <si>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</si>
  <si>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</si>
  <si>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</si>
  <si>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</si>
  <si>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</si>
  <si>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</si>
  <si>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</si>
  <si>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</si>
  <si>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</si>
  <si>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</si>
  <si>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</si>
  <si>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</si>
  <si>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</si>
  <si>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</si>
  <si>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</si>
  <si>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</si>
  <si>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</si>
  <si>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</si>
  <si>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</si>
  <si>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</si>
  <si>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</si>
  <si>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</si>
  <si>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</si>
  <si>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</si>
  <si>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</si>
  <si>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</si>
  <si>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</si>
  <si>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</si>
  <si>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</si>
  <si>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</si>
  <si>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</si>
  <si>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</si>
  <si>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</si>
  <si>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</si>
  <si>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</si>
  <si>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</si>
  <si>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</si>
  <si>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</si>
  <si>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</si>
  <si>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</si>
  <si>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</si>
  <si>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</si>
  <si>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</si>
  <si>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</si>
  <si>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</si>
  <si>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</si>
  <si>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</si>
  <si>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</si>
  <si>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</si>
  <si>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</si>
  <si>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</si>
  <si>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</si>
  <si>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</si>
  <si>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</si>
  <si>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</si>
  <si>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</si>
  <si>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</si>
  <si>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</si>
  <si>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</si>
  <si>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</si>
  <si>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</si>
  <si>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</si>
  <si>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</si>
  <si>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</si>
  <si>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</si>
  <si>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</si>
  <si>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</si>
  <si>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</si>
  <si>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</si>
  <si>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</si>
  <si>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</si>
  <si>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</si>
  <si>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</si>
  <si>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</si>
  <si>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</si>
  <si>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</si>
  <si>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</si>
  <si>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</si>
  <si>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</si>
  <si>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</si>
  <si>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</si>
  <si>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</si>
  <si>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</si>
  <si>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</si>
  <si>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</si>
  <si>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</si>
  <si>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</si>
  <si>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</si>
  <si>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</si>
  <si>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</si>
  <si>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</si>
  <si>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</si>
  <si>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</si>
  <si>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</si>
  <si>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</si>
  <si>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</si>
  <si>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</si>
  <si>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</si>
  <si>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</si>
  <si>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</si>
  <si>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</si>
  <si>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</si>
  <si>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</si>
  <si>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</si>
  <si>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</si>
  <si>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</si>
  <si>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</si>
  <si>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</si>
  <si>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</si>
  <si>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</si>
  <si>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</si>
  <si>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</si>
  <si>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</si>
  <si>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</si>
  <si>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</si>
  <si>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</si>
  <si>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</si>
  <si>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</si>
  <si>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</si>
  <si>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</si>
  <si>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</si>
  <si>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</si>
  <si>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</si>
  <si>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</si>
  <si>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</si>
  <si>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</si>
  <si>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</si>
  <si>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</si>
  <si>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</si>
  <si>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</si>
  <si>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</si>
  <si>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</si>
  <si>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</si>
  <si>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</si>
  <si>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</si>
  <si>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</si>
  <si>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</si>
  <si>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</si>
  <si>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</si>
  <si>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</si>
  <si>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</si>
  <si>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</si>
  <si>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</si>
  <si>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</si>
  <si>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</si>
  <si>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</si>
  <si>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</si>
  <si>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</si>
  <si>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</si>
  <si>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</si>
  <si>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</si>
  <si>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</si>
  <si>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</si>
  <si>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</si>
  <si>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</si>
  <si>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</si>
  <si>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</si>
  <si>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</si>
  <si>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</si>
  <si>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</si>
  <si>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</si>
  <si>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</si>
  <si>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</si>
  <si>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</si>
  <si>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</si>
  <si>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</si>
  <si>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</si>
  <si>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</si>
  <si>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</si>
  <si>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</si>
  <si>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</si>
  <si>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</si>
  <si>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</si>
  <si>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</si>
  <si>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</si>
  <si>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</si>
  <si>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</si>
  <si>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</si>
  <si>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</si>
  <si>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</si>
  <si>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</si>
  <si>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</si>
  <si>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</si>
  <si>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</si>
  <si>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</si>
  <si>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</si>
  <si>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</si>
  <si>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</si>
  <si>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</si>
  <si>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</si>
  <si>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</si>
  <si>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</si>
  <si>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</si>
  <si>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</si>
  <si>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</si>
  <si>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</si>
  <si>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</si>
  <si>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</si>
  <si>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</si>
  <si>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</si>
  <si>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</si>
  <si>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</si>
  <si>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</si>
  <si>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</si>
  <si>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</si>
  <si>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</si>
  <si>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</si>
  <si>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</si>
  <si>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</si>
  <si>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</si>
  <si>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</si>
  <si>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</si>
  <si>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</si>
  <si>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</si>
  <si>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</si>
  <si>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</si>
  <si>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</si>
  <si>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</si>
  <si>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</si>
  <si>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</si>
  <si>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</si>
  <si>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</si>
  <si>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</si>
  <si>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</si>
  <si>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</si>
  <si>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</si>
  <si>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</si>
  <si>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</si>
  <si>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</si>
  <si>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</si>
  <si>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</si>
  <si>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</si>
  <si>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</si>
  <si>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</si>
  <si>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</si>
  <si>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</si>
  <si>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</si>
  <si>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</si>
  <si>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</si>
  <si>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</si>
  <si>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</si>
  <si>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</si>
  <si>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</si>
  <si>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</si>
  <si>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</si>
  <si>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</si>
  <si>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</si>
  <si>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</si>
  <si>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</si>
  <si>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</si>
  <si>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</si>
  <si>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</si>
  <si>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</si>
  <si>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</si>
  <si>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</si>
  <si>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</si>
  <si>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</si>
  <si>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</si>
  <si>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</si>
  <si>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</si>
  <si>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</si>
  <si>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</si>
  <si>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</si>
  <si>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</si>
  <si>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</si>
  <si>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</si>
  <si>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</si>
  <si>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</si>
  <si>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</si>
  <si>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</si>
  <si>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</si>
  <si>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</si>
  <si>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</si>
  <si>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</si>
  <si>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</si>
  <si>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</si>
  <si>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</si>
  <si>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</si>
  <si>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</si>
  <si>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</si>
  <si>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</si>
  <si>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</si>
  <si>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</si>
  <si>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</si>
  <si>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</si>
  <si>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</si>
  <si>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</si>
  <si>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</si>
  <si>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</si>
  <si>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</si>
  <si>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</si>
  <si>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</si>
  <si>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</si>
  <si>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</si>
  <si>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</si>
  <si>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</si>
  <si>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</si>
  <si>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</si>
  <si>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</si>
  <si>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</si>
  <si>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</si>
  <si>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</si>
  <si>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</si>
  <si>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</si>
  <si>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</si>
  <si>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</si>
  <si>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</si>
  <si>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</si>
  <si>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</si>
  <si>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</si>
  <si>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</si>
  <si>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</si>
  <si>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</si>
  <si>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</si>
  <si>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</si>
  <si>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</si>
  <si>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</si>
  <si>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</si>
  <si>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</si>
  <si>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</si>
  <si>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</si>
  <si>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</si>
  <si>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</si>
  <si>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</si>
  <si>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</si>
  <si>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</si>
  <si>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</si>
  <si>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</si>
  <si>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</si>
  <si>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</si>
  <si>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</si>
  <si>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</si>
  <si>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</si>
  <si>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</si>
  <si>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</si>
  <si>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</si>
  <si>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</si>
  <si>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</si>
  <si>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</si>
  <si>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</si>
  <si>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</si>
  <si>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</si>
  <si>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</si>
  <si>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</si>
  <si>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</si>
  <si>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</si>
  <si>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</si>
  <si>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</si>
  <si>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</si>
  <si>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</si>
  <si>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</si>
  <si>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</si>
  <si>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</si>
  <si>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</si>
  <si>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</si>
  <si>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</si>
  <si>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</si>
  <si>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</si>
  <si>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</si>
  <si>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</si>
  <si>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</si>
  <si>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</si>
  <si>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</si>
  <si>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</si>
  <si>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</si>
  <si>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</si>
  <si>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</si>
  <si>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</si>
  <si>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</si>
  <si>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</si>
  <si>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</si>
  <si>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</si>
  <si>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</si>
  <si>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</si>
  <si>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</si>
  <si>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</si>
  <si>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</si>
  <si>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</si>
  <si>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</si>
  <si>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</si>
  <si>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</si>
  <si>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</si>
  <si>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</si>
  <si>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</si>
  <si>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</si>
  <si>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</si>
  <si>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</si>
  <si>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</si>
  <si>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</si>
  <si>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</si>
  <si>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</si>
  <si>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</si>
  <si>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</si>
  <si>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</si>
  <si>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</si>
  <si>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</si>
  <si>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</si>
  <si>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</si>
  <si>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</si>
  <si>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</si>
  <si>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</si>
  <si>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</si>
  <si>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</si>
  <si>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</si>
  <si>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</si>
  <si>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</si>
  <si>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</si>
  <si>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</si>
  <si>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</si>
  <si>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</si>
  <si>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</si>
  <si>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</si>
  <si>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</si>
  <si>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</si>
  <si>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</si>
  <si>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</si>
  <si>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</si>
  <si>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</si>
  <si>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</si>
  <si>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</si>
  <si>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</si>
  <si>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</si>
  <si>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</si>
  <si>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</si>
  <si>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</si>
  <si>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</si>
  <si>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</si>
  <si>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</si>
  <si>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</si>
  <si>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</si>
  <si>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</si>
  <si>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</si>
  <si>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</si>
  <si>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</si>
  <si>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</si>
  <si>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</si>
  <si>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</si>
  <si>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</si>
  <si>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</si>
  <si>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</si>
  <si>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</si>
  <si>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</si>
  <si>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</si>
  <si>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</si>
  <si>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</si>
  <si>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</si>
  <si>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</si>
  <si>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</si>
  <si>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</si>
  <si>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</si>
  <si>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</si>
  <si>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</si>
  <si>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</si>
  <si>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</si>
  <si>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</si>
  <si>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</si>
  <si>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</si>
  <si>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</si>
  <si>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</si>
  <si>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</si>
  <si>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</si>
  <si>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</si>
  <si>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</si>
  <si>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</si>
  <si>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</si>
  <si>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</si>
  <si>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</si>
  <si>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</si>
  <si>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</si>
  <si>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</si>
  <si>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</si>
  <si>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</si>
  <si>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</si>
  <si>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</si>
  <si>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</si>
  <si>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</si>
  <si>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</si>
  <si>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</si>
  <si>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</si>
  <si>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</si>
  <si>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</si>
  <si>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</si>
  <si>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</si>
  <si>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</si>
  <si>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</si>
  <si>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</si>
  <si>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</si>
  <si>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</si>
  <si>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</si>
  <si>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</si>
  <si>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</si>
  <si>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</si>
  <si>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</si>
  <si>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</si>
  <si>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</si>
  <si>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</si>
  <si>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</si>
  <si>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</si>
  <si>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</si>
  <si>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</si>
  <si>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</si>
  <si>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</si>
  <si>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</si>
  <si>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</si>
  <si>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</si>
  <si>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</si>
  <si>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</si>
  <si>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</si>
  <si>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</si>
  <si>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</si>
  <si>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</si>
  <si>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</si>
  <si>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</si>
  <si>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</si>
  <si>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</si>
  <si>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</si>
  <si>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</si>
  <si>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</si>
  <si>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</si>
  <si>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</si>
  <si>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</si>
  <si>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</si>
  <si>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</si>
  <si>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</si>
  <si>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</si>
  <si>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</si>
  <si>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</si>
  <si>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</si>
  <si>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</si>
  <si>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</si>
  <si>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</si>
  <si>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</si>
  <si>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</si>
  <si>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</si>
  <si>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</si>
  <si>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</si>
  <si>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</si>
  <si>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</si>
  <si>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</si>
  <si>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</si>
  <si>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</si>
  <si>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</si>
  <si>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</si>
  <si>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</si>
  <si>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</si>
  <si>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</si>
  <si>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</si>
  <si>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</si>
  <si>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</si>
  <si>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</si>
  <si>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</si>
  <si>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</si>
  <si>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</si>
  <si>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</si>
  <si>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</si>
  <si>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</si>
  <si>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</si>
  <si>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</si>
  <si>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</si>
  <si>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</si>
  <si>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</si>
  <si>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</si>
  <si>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</si>
  <si>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</si>
  <si>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</si>
  <si>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</si>
  <si>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</si>
  <si>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</si>
  <si>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</si>
  <si>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</si>
  <si>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</si>
  <si>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</si>
  <si>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</si>
  <si>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</si>
  <si>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</si>
  <si>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</si>
  <si>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</si>
  <si>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</si>
  <si>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</si>
  <si>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</si>
  <si>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</si>
  <si>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</si>
  <si>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</si>
  <si>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</si>
  <si>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</si>
  <si>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</si>
  <si>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</si>
  <si>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</si>
  <si>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</si>
  <si>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</si>
  <si>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</si>
  <si>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</si>
  <si>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</si>
  <si>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</si>
  <si>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</si>
  <si>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</si>
  <si>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</si>
  <si>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</si>
  <si>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</si>
  <si>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</si>
  <si>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</si>
  <si>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</si>
  <si>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</si>
  <si>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</si>
  <si>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</si>
  <si>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</si>
  <si>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</si>
  <si>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</si>
  <si>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</si>
  <si>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</si>
  <si>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</si>
  <si>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</si>
  <si>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</si>
  <si>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</si>
  <si>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</si>
  <si>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</si>
  <si>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</si>
  <si>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</si>
  <si>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</si>
  <si>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</si>
  <si>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</si>
  <si>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</si>
  <si>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</si>
  <si>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</si>
  <si>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</si>
  <si>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</si>
  <si>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</si>
  <si>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</si>
  <si>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</si>
  <si>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</si>
  <si>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</si>
  <si>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</si>
  <si>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</si>
  <si>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</si>
  <si>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</si>
  <si>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</si>
  <si>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</si>
  <si>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</si>
  <si>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</si>
  <si>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</si>
  <si>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</si>
  <si>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</si>
  <si>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</si>
  <si>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</si>
  <si>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</si>
  <si>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</si>
  <si>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</si>
  <si>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</si>
  <si>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</si>
  <si>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</si>
  <si>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</si>
  <si>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</si>
  <si>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</si>
  <si>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</si>
  <si>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</si>
  <si>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</si>
  <si>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</si>
  <si>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</si>
  <si>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</si>
  <si>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</si>
  <si>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</si>
  <si>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</si>
  <si>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</si>
  <si>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</si>
  <si>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</si>
  <si>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</si>
  <si>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</si>
  <si>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</si>
  <si>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</si>
  <si>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</si>
  <si>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</si>
  <si>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</si>
  <si>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</si>
  <si>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</si>
  <si>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</si>
  <si>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</si>
  <si>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</si>
  <si>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</si>
  <si>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</si>
  <si>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</si>
  <si>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</si>
  <si>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</si>
  <si>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</si>
  <si>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</si>
  <si>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</si>
  <si>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</si>
  <si>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</si>
  <si>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</si>
  <si>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</si>
  <si>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</si>
  <si>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</si>
  <si>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</si>
  <si>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</si>
  <si>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</si>
  <si>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</si>
  <si>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</si>
  <si>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</si>
  <si>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</si>
  <si>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</si>
  <si>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</si>
  <si>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</si>
  <si>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</si>
  <si>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</si>
  <si>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</si>
  <si>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</si>
  <si>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</si>
  <si>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</si>
  <si>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</si>
  <si>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</si>
  <si>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</si>
  <si>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</si>
  <si>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</si>
  <si>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</si>
  <si>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</si>
  <si>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</si>
  <si>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</si>
  <si>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</si>
  <si>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</si>
  <si>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</si>
  <si>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</si>
  <si>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</si>
  <si>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</si>
  <si>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</si>
  <si>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</si>
  <si>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</si>
  <si>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</si>
  <si>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</si>
  <si>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</si>
  <si>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</si>
  <si>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</si>
  <si>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</si>
  <si>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</si>
  <si>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</si>
  <si>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</si>
  <si>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</si>
  <si>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</si>
  <si>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</si>
  <si>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</si>
  <si>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</si>
  <si>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</si>
  <si>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</si>
  <si>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</si>
  <si>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</si>
  <si>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</si>
  <si>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</si>
  <si>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</si>
  <si>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</si>
  <si>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</si>
  <si>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</si>
  <si>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</si>
  <si>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</si>
  <si>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</si>
  <si>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</si>
  <si>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</si>
  <si>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</si>
  <si>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</si>
  <si>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</si>
  <si>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</si>
  <si>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</si>
  <si>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</si>
  <si>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</si>
  <si>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</si>
  <si>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</si>
  <si>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</si>
  <si>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</si>
  <si>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</si>
  <si>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</si>
  <si>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</si>
  <si>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</si>
  <si>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</si>
  <si>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</si>
  <si>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</si>
  <si>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</si>
  <si>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</si>
  <si>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</si>
  <si>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</si>
  <si>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</si>
  <si>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</si>
  <si>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</si>
  <si>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</si>
  <si>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</si>
  <si>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</si>
  <si>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</si>
  <si>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</si>
  <si>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</si>
  <si>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</si>
  <si>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</si>
  <si>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</si>
  <si>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</si>
  <si>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</si>
  <si>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</si>
  <si>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</si>
  <si>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</si>
  <si>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</si>
  <si>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</si>
  <si>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</si>
  <si>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</si>
  <si>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</si>
  <si>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</si>
  <si>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</si>
  <si>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</si>
  <si>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</si>
  <si>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</si>
  <si>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</si>
  <si>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</si>
  <si>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</si>
  <si>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</si>
  <si>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</si>
  <si>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</si>
  <si>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</si>
  <si>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</si>
  <si>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</si>
  <si>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</si>
  <si>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</si>
  <si>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</si>
  <si>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</si>
  <si>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</si>
  <si>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</si>
  <si>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</si>
  <si>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</si>
  <si>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</si>
  <si>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</si>
  <si>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</si>
  <si>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</si>
  <si>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</si>
  <si>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</si>
  <si>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</si>
  <si>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</si>
  <si>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</si>
  <si>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</si>
  <si>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</si>
  <si>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</si>
  <si>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</si>
  <si>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</si>
  <si>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</si>
  <si>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</si>
  <si>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</si>
  <si>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</si>
  <si>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</si>
  <si>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</si>
  <si>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</si>
  <si>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</si>
  <si>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</si>
  <si>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</si>
  <si>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</si>
  <si>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</si>
  <si>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</si>
  <si>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</si>
  <si>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</si>
  <si>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</si>
  <si>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</si>
  <si>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</si>
  <si>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</si>
  <si>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</si>
  <si>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</si>
  <si>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</si>
  <si>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</si>
  <si>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</si>
  <si>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</si>
  <si>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</si>
  <si>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</si>
  <si>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</si>
  <si>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</si>
  <si>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</si>
  <si>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</si>
  <si>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</si>
  <si>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</si>
  <si>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</si>
  <si>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</si>
  <si>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</si>
  <si>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</si>
  <si>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</si>
  <si>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</si>
  <si>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</si>
  <si>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</si>
  <si>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</si>
  <si>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</si>
  <si>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</si>
  <si>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</si>
  <si>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</si>
  <si>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</si>
  <si>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</si>
  <si>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</si>
  <si>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</si>
  <si>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</si>
  <si>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</si>
  <si>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</si>
  <si>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</si>
  <si>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</si>
  <si>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</si>
  <si>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</si>
  <si>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</si>
  <si>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</si>
  <si>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</si>
  <si>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</si>
  <si>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</si>
  <si>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</si>
  <si>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</si>
  <si>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</si>
  <si>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</si>
  <si>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</si>
  <si>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</si>
  <si>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</si>
  <si>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</si>
  <si>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</si>
  <si>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</si>
  <si>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</si>
  <si>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</si>
  <si>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</si>
  <si>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</si>
  <si>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</si>
  <si>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</si>
  <si>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</si>
  <si>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</si>
  <si>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</si>
  <si>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</si>
  <si>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</si>
  <si>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</si>
  <si>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</si>
  <si>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</si>
  <si>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</si>
  <si>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</si>
  <si>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</si>
  <si>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</si>
  <si>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</si>
  <si>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</si>
  <si>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</si>
  <si>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</si>
  <si>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</si>
  <si>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</si>
  <si>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</si>
  <si>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</si>
  <si>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</si>
  <si>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</si>
  <si>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</si>
  <si>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</si>
  <si>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</si>
  <si>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</si>
  <si>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</si>
  <si>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</si>
  <si>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</si>
  <si>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</si>
  <si>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</si>
  <si>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</si>
  <si>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</si>
  <si>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</si>
  <si>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</si>
  <si>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</si>
  <si>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</si>
  <si>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</si>
  <si>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</si>
  <si>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</si>
  <si>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</si>
  <si>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</si>
  <si>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</si>
  <si>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</si>
  <si>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</si>
  <si>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</si>
  <si>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</si>
  <si>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</si>
  <si>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</si>
  <si>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</si>
  <si>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</si>
  <si>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</si>
  <si>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</si>
  <si>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</si>
  <si>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</si>
  <si>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</si>
  <si>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</si>
  <si>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</si>
  <si>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</si>
  <si>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</si>
  <si>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</si>
  <si>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</si>
  <si>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</si>
  <si>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</si>
  <si>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</si>
  <si>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</si>
  <si>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</si>
  <si>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</si>
  <si>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</si>
  <si>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</si>
  <si>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</si>
  <si>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</si>
  <si>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</si>
  <si>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</si>
  <si>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</si>
  <si>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</si>
  <si>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</si>
  <si>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</si>
  <si>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</si>
  <si>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</si>
  <si>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</si>
  <si>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</si>
  <si>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</si>
  <si>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</si>
  <si>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</si>
  <si>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</si>
  <si>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</si>
  <si>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</si>
  <si>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</si>
  <si>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</si>
  <si>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</si>
  <si>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</si>
  <si>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</si>
  <si>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</si>
  <si>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</si>
  <si>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</si>
  <si>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</si>
  <si>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</si>
  <si>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</si>
  <si>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</si>
  <si>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</si>
  <si>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</si>
  <si>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</si>
  <si>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</si>
  <si>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</si>
  <si>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</si>
  <si>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</si>
  <si>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</si>
  <si>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</si>
  <si>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</si>
  <si>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</si>
  <si>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</si>
  <si>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</si>
  <si>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</si>
  <si>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</si>
  <si>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</si>
  <si>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</si>
  <si>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</si>
  <si>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</si>
  <si>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</si>
  <si>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</si>
  <si>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</si>
  <si>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</si>
  <si>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</si>
  <si>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</si>
  <si>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</si>
  <si>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</si>
  <si>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</si>
  <si>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</si>
  <si>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</si>
  <si>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</si>
  <si>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</si>
  <si>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</si>
  <si>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</si>
  <si>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</si>
  <si>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</si>
  <si>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</si>
  <si>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</si>
  <si>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</si>
  <si>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</si>
  <si>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</si>
  <si>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</si>
  <si>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</si>
  <si>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</si>
  <si>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</si>
  <si>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</si>
  <si>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</si>
  <si>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</si>
  <si>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</si>
  <si>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</si>
  <si>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</si>
  <si>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</si>
  <si>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</si>
  <si>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</si>
  <si>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</si>
  <si>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</si>
  <si>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</si>
  <si>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</si>
  <si>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</si>
  <si>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</si>
  <si>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</si>
  <si>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</si>
  <si>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</si>
  <si>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</si>
  <si>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</si>
  <si>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</si>
  <si>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</si>
  <si>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</si>
  <si>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</si>
  <si>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</si>
  <si>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</si>
  <si>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</si>
  <si>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</si>
  <si>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</si>
  <si>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</si>
  <si>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</si>
  <si>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</si>
  <si>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</si>
  <si>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</si>
  <si>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</si>
  <si>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</si>
  <si>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</si>
  <si>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</si>
  <si>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</si>
  <si>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</si>
  <si>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</si>
  <si>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</si>
  <si>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</si>
  <si>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</si>
  <si>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</si>
  <si>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</si>
  <si>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</si>
  <si>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</si>
  <si>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</si>
  <si>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</si>
  <si>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</si>
  <si>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</si>
  <si>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</si>
  <si>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</si>
  <si>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</si>
  <si>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</si>
  <si>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</si>
  <si>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</si>
  <si>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</si>
  <si>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</si>
  <si>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</si>
  <si>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</si>
  <si>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</si>
  <si>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</si>
  <si>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</si>
  <si>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</si>
  <si>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</si>
  <si>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</si>
  <si>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</si>
  <si>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</si>
  <si>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</si>
  <si>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</si>
  <si>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</si>
  <si>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</si>
  <si>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</si>
  <si>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</si>
  <si>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</si>
  <si>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</si>
  <si>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</si>
  <si>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</si>
  <si>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</si>
  <si>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</si>
  <si>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</si>
  <si>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</si>
  <si>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</si>
  <si>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</si>
  <si>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</si>
  <si>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</si>
  <si>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</si>
  <si>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</si>
  <si>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</si>
  <si>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</si>
  <si>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</si>
  <si>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</si>
  <si>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</si>
  <si>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</si>
  <si>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</si>
  <si>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</si>
  <si>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</si>
  <si>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</si>
  <si>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</si>
  <si>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</si>
  <si>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</si>
  <si>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</si>
  <si>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</si>
  <si>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</si>
  <si>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</si>
  <si>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</si>
  <si>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</si>
  <si>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</si>
  <si>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</si>
  <si>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</si>
  <si>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</si>
  <si>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</si>
  <si>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</si>
  <si>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</si>
  <si>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</si>
  <si>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</si>
  <si>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</si>
  <si>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</si>
  <si>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</si>
  <si>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</si>
  <si>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</si>
  <si>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</si>
  <si>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</si>
  <si>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</si>
  <si>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</si>
  <si>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</si>
  <si>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</si>
  <si>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</si>
  <si>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</si>
  <si>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</si>
  <si>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</si>
  <si>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</si>
  <si>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</si>
  <si>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</si>
  <si>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</si>
  <si>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</si>
  <si>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</si>
  <si>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</si>
  <si>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</si>
  <si>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</si>
  <si>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</si>
  <si>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</si>
  <si>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</si>
  <si>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</si>
  <si>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</si>
  <si>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</si>
  <si>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</si>
  <si>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</si>
  <si>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</si>
  <si>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</si>
  <si>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</si>
  <si>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</si>
  <si>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</si>
  <si>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</si>
  <si>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</si>
  <si>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</si>
  <si>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</si>
  <si>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</si>
  <si>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</si>
  <si>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</si>
  <si>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</si>
  <si>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</si>
  <si>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</si>
  <si>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</si>
  <si>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</si>
  <si>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</si>
  <si>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</si>
  <si>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</si>
  <si>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</si>
  <si>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</si>
  <si>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</si>
  <si>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</si>
  <si>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</si>
  <si>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</si>
  <si>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</si>
  <si>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</si>
  <si>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</si>
  <si>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</si>
  <si>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</si>
  <si>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</si>
  <si>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</si>
  <si>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</si>
  <si>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</si>
  <si>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</si>
  <si>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</si>
  <si>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</si>
  <si>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</si>
  <si>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</si>
  <si>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</si>
  <si>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</si>
  <si>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</si>
  <si>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</si>
  <si>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</si>
  <si>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</si>
  <si>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</si>
  <si>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</si>
  <si>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</si>
  <si>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</si>
  <si>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</si>
  <si>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</si>
  <si>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</si>
  <si>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</si>
  <si>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</si>
  <si>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</si>
  <si>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</si>
  <si>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</si>
  <si>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</si>
  <si>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</si>
  <si>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</si>
  <si>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</si>
  <si>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</si>
  <si>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</si>
  <si>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</si>
  <si>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</si>
  <si>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</si>
  <si>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</si>
  <si>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</si>
  <si>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</si>
  <si>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</si>
  <si>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</si>
  <si>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</si>
  <si>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</si>
  <si>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</si>
  <si>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</si>
  <si>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</si>
  <si>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</si>
  <si>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</si>
  <si>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</si>
  <si>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</si>
  <si>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</si>
  <si>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</si>
  <si>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</si>
  <si>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</si>
  <si>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</si>
  <si>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</si>
  <si>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</si>
  <si>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</si>
  <si>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</si>
  <si>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</si>
  <si>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</si>
  <si>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</si>
  <si>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</si>
  <si>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</si>
  <si>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</si>
  <si>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</si>
  <si>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</si>
  <si>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</si>
  <si>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</si>
  <si>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</si>
  <si>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</si>
  <si>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</si>
  <si>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</si>
  <si>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</si>
  <si>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</si>
  <si>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</si>
  <si>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</si>
  <si>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</si>
  <si>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</si>
  <si>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</si>
  <si>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</si>
  <si>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</si>
  <si>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</si>
  <si>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</si>
  <si>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</si>
  <si>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</si>
  <si>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</si>
  <si>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</si>
  <si>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</si>
  <si>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</si>
  <si>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</si>
  <si>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</si>
  <si>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</si>
  <si>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</si>
  <si>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</si>
  <si>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</si>
  <si>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</si>
  <si>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</si>
  <si>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</si>
  <si>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</si>
  <si>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</si>
  <si>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</si>
  <si>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</si>
  <si>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</si>
  <si>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</si>
  <si>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</si>
  <si>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</si>
  <si>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</si>
  <si>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</si>
  <si>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</si>
  <si>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</si>
  <si>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</si>
  <si>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</si>
  <si>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</si>
  <si>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</si>
  <si>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</si>
  <si>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</si>
  <si>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</si>
  <si>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</si>
  <si>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</si>
  <si>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</si>
  <si>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</si>
  <si>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</si>
  <si>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</si>
  <si>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</si>
  <si>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</si>
  <si>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</si>
  <si>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</si>
  <si>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</si>
  <si>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</si>
  <si>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</si>
  <si>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</si>
  <si>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</si>
  <si>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</si>
  <si>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</si>
  <si>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</si>
  <si>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</si>
  <si>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</si>
  <si>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</si>
  <si>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</si>
  <si>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</si>
  <si>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</si>
  <si>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</si>
  <si>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</si>
  <si>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</si>
  <si>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</si>
  <si>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</si>
  <si>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</si>
  <si>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</si>
  <si>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</si>
  <si>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</si>
  <si>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</si>
  <si>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</si>
  <si>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</si>
  <si>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</si>
  <si>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</si>
  <si>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</si>
  <si>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</si>
  <si>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</si>
  <si>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</si>
  <si>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</si>
  <si>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</si>
  <si>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</si>
  <si>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</si>
  <si>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</si>
  <si>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</si>
  <si>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</si>
  <si>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</si>
  <si>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</si>
  <si>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</si>
  <si>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</si>
  <si>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</si>
  <si>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</si>
  <si>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</si>
  <si>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</si>
  <si>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</si>
  <si>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</si>
  <si>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</si>
  <si>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</si>
  <si>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</si>
  <si>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</si>
  <si>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</si>
  <si>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</si>
  <si>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</si>
  <si>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</si>
  <si>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</si>
  <si>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</si>
  <si>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</si>
  <si>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</si>
  <si>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</si>
  <si>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</si>
  <si>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</si>
  <si>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</si>
  <si>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</si>
  <si>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</si>
  <si>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</si>
  <si>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</si>
  <si>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</si>
  <si>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</si>
  <si>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</si>
  <si>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</si>
  <si>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</si>
  <si>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</si>
  <si>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</si>
  <si>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</si>
  <si>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</si>
  <si>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</si>
  <si>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</si>
  <si>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</si>
  <si>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</si>
  <si>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</si>
  <si>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</si>
  <si>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</si>
  <si>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</si>
  <si>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</si>
  <si>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</si>
  <si>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</si>
  <si>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</si>
  <si>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</si>
  <si>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</si>
  <si>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</si>
  <si>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</si>
  <si>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</si>
  <si>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</si>
  <si>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</si>
  <si>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</si>
  <si>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</si>
  <si>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</si>
  <si>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</si>
  <si>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</si>
  <si>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</si>
  <si>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</si>
  <si>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</si>
  <si>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</si>
  <si>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</si>
  <si>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</si>
  <si>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</si>
  <si>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</si>
  <si>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</si>
  <si>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</si>
  <si>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</si>
  <si>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</si>
  <si>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</si>
  <si>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</si>
  <si>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</si>
  <si>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</si>
  <si>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</si>
  <si>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</si>
  <si>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</si>
  <si>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</si>
  <si>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</si>
  <si>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</si>
  <si>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</si>
  <si>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</si>
  <si>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</si>
  <si>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</si>
  <si>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</si>
  <si>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</si>
  <si>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</si>
  <si>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</si>
  <si>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</si>
  <si>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</si>
  <si>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</si>
  <si>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</si>
  <si>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</si>
  <si>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</si>
  <si>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</si>
  <si>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</si>
  <si>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</si>
  <si>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</si>
  <si>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</si>
  <si>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</si>
  <si>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</si>
  <si>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</si>
  <si>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</si>
  <si>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</si>
  <si>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</si>
  <si>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</si>
  <si>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</si>
  <si>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</si>
  <si>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</si>
  <si>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</si>
  <si>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</si>
  <si>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</si>
  <si>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</si>
  <si>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</si>
  <si>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</si>
  <si>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</si>
  <si>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</si>
  <si>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</si>
  <si>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</si>
  <si>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</si>
  <si>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</si>
  <si>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</si>
  <si>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</si>
  <si>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</si>
  <si>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</si>
  <si>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</si>
  <si>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</si>
  <si>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</si>
  <si>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</si>
  <si>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</si>
  <si>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</si>
  <si>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</si>
  <si>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</si>
  <si>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</si>
  <si>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</si>
  <si>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</si>
  <si>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</si>
  <si>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</si>
  <si>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</si>
  <si>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</si>
  <si>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</si>
  <si>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</si>
  <si>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</si>
  <si>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</si>
  <si>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</si>
  <si>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</si>
  <si>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</si>
  <si>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</si>
  <si>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</si>
  <si>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</si>
  <si>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</si>
  <si>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</si>
  <si>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</si>
  <si>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</si>
  <si>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</si>
  <si>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</si>
  <si>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</si>
  <si>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</si>
  <si>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</si>
  <si>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</si>
  <si>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</si>
  <si>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</si>
  <si>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</si>
  <si>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</si>
  <si>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</si>
  <si>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</si>
  <si>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</si>
  <si>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</si>
  <si>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</si>
  <si>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</si>
  <si>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</si>
  <si>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</si>
  <si>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</si>
  <si>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</si>
  <si>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</si>
  <si>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</si>
  <si>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</si>
  <si>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</si>
  <si>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</si>
  <si>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</si>
  <si>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</si>
  <si>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</si>
  <si>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</si>
  <si>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</si>
  <si>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</si>
  <si>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</si>
  <si>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</si>
  <si>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</si>
  <si>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</si>
  <si>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</si>
  <si>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</si>
  <si>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</si>
  <si>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</si>
  <si>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</si>
  <si>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</si>
  <si>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</si>
  <si>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</si>
  <si>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</si>
  <si>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</si>
  <si>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</si>
  <si>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</si>
  <si>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</si>
  <si>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</si>
  <si>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</si>
  <si>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</si>
  <si>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</si>
  <si>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</si>
  <si>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</si>
  <si>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</si>
  <si>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</si>
  <si>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</si>
  <si>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</si>
  <si>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</si>
  <si>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</si>
  <si>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</si>
  <si>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</si>
  <si>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</si>
  <si>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</si>
  <si>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</si>
  <si>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</si>
  <si>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</si>
  <si>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</si>
  <si>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</si>
  <si>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</si>
  <si>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</si>
  <si>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</si>
  <si>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</si>
  <si>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</si>
  <si>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</si>
  <si>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</si>
  <si>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</si>
  <si>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</si>
  <si>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</si>
  <si>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</si>
  <si>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</si>
  <si>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</si>
  <si>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</si>
  <si>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</si>
  <si>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</si>
  <si>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</si>
  <si>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</si>
  <si>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</si>
  <si>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</si>
  <si>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</si>
  <si>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</si>
  <si>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</si>
  <si>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</si>
  <si>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</si>
  <si>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</si>
  <si>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</si>
  <si>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</si>
  <si>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</si>
  <si>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</si>
  <si>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</si>
  <si>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</si>
  <si>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</si>
  <si>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</si>
  <si>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</si>
  <si>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</si>
  <si>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</si>
  <si>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</si>
  <si>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</si>
  <si>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</si>
  <si>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</si>
  <si>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</si>
  <si>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</si>
  <si>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</si>
  <si>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</si>
  <si>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</si>
  <si>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</si>
  <si>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</si>
  <si>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</si>
  <si>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</si>
  <si>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</si>
  <si>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</si>
  <si>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</si>
  <si>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</si>
  <si>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</si>
  <si>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</si>
  <si>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</si>
  <si>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</si>
  <si>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</si>
  <si>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</si>
  <si>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</si>
  <si>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</si>
  <si>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</si>
  <si>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</si>
  <si>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</si>
  <si>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</si>
  <si>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</si>
  <si>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</si>
  <si>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</si>
  <si>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</si>
  <si>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</si>
  <si>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</si>
  <si>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</si>
  <si>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</si>
  <si>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</si>
  <si>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</si>
  <si>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</si>
  <si>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</si>
  <si>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</si>
  <si>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</si>
  <si>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</si>
  <si>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</si>
  <si>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</si>
  <si>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</si>
  <si>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</si>
  <si>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</si>
  <si>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</si>
  <si>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</si>
  <si>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</si>
  <si>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</si>
  <si>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</si>
  <si>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</si>
  <si>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</si>
  <si>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</si>
  <si>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</si>
  <si>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</si>
  <si>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</si>
  <si>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</si>
  <si>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</si>
  <si>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</si>
  <si>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</si>
  <si>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</si>
  <si>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</si>
  <si>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</si>
  <si>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</si>
  <si>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</si>
  <si>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</si>
  <si>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</si>
  <si>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</si>
  <si>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</si>
  <si>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</si>
  <si>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</si>
  <si>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</si>
  <si>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</si>
  <si>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</si>
  <si>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</si>
  <si>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</si>
  <si>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</si>
  <si>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</si>
  <si>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</si>
  <si>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</si>
  <si>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</si>
  <si>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</si>
  <si>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</si>
  <si>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</si>
  <si>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</si>
  <si>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</si>
  <si>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</si>
  <si>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</si>
  <si>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</si>
  <si>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</si>
  <si>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</si>
  <si>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</si>
  <si>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</si>
  <si>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</si>
  <si>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</si>
  <si>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</si>
  <si>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</si>
  <si>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</si>
  <si>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</si>
  <si>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</si>
  <si>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</si>
  <si>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</si>
  <si>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</si>
  <si>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</si>
  <si>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</si>
  <si>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</si>
  <si>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</si>
  <si>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</si>
  <si>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</si>
  <si>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</si>
  <si>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</si>
  <si>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</si>
  <si>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</si>
  <si>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</si>
  <si>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</si>
  <si>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</si>
  <si>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</si>
  <si>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</si>
  <si>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</si>
  <si>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</si>
  <si>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</si>
  <si>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</si>
  <si>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</si>
  <si>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</si>
  <si>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</si>
  <si>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</si>
  <si>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</si>
  <si>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</si>
  <si>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</si>
  <si>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</si>
  <si>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</si>
  <si>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</si>
  <si>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</si>
  <si>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</si>
  <si>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</si>
  <si>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</si>
  <si>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</si>
  <si>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</si>
  <si>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</si>
  <si>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</si>
  <si>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</si>
  <si>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</si>
  <si>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</si>
  <si>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</si>
  <si>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</si>
  <si>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</si>
  <si>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</si>
  <si>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</si>
  <si>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</si>
  <si>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</si>
  <si>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</si>
  <si>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</si>
  <si>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</si>
  <si>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</si>
  <si>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</si>
  <si>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</si>
  <si>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</si>
  <si>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</si>
  <si>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</si>
  <si>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</si>
  <si>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</si>
  <si>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</si>
  <si>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</si>
  <si>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</si>
  <si>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</si>
  <si>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</si>
  <si>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</si>
  <si>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</si>
  <si>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</si>
  <si>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</si>
  <si>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</si>
  <si>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</si>
  <si>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</si>
  <si>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</si>
  <si>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</si>
  <si>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</si>
  <si>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</si>
  <si>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</si>
  <si>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</si>
  <si>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</si>
  <si>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</si>
  <si>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</si>
  <si>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</si>
  <si>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</si>
  <si>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</si>
  <si>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</si>
  <si>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</si>
  <si>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</si>
  <si>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</si>
  <si>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</si>
  <si>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</si>
  <si>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</si>
  <si>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</si>
  <si>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</si>
  <si>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</si>
  <si>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</si>
  <si>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</si>
  <si>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</si>
  <si>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</si>
  <si>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</si>
  <si>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</si>
  <si>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</si>
  <si>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</si>
  <si>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</si>
  <si>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</si>
  <si>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</si>
  <si>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</si>
  <si>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</si>
  <si>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</si>
  <si>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</si>
  <si>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</si>
  <si>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</si>
  <si>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</si>
  <si>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</si>
  <si>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</si>
  <si>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</si>
  <si>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</si>
  <si>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</si>
  <si>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</si>
  <si>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</si>
  <si>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</si>
  <si>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</si>
  <si>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</si>
  <si>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</si>
  <si>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</si>
  <si>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</si>
  <si>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</si>
  <si>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</si>
  <si>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</si>
  <si>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</si>
  <si>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</si>
  <si>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</si>
  <si>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</si>
  <si>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</si>
  <si>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</si>
  <si>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</si>
  <si>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</si>
  <si>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</si>
  <si>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</si>
  <si>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</si>
  <si>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</si>
  <si>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</si>
  <si>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</si>
  <si>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</si>
  <si>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</si>
  <si>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</si>
  <si>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</si>
  <si>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</si>
  <si>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</si>
  <si>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</si>
  <si>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</si>
  <si>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</si>
  <si>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</si>
  <si>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</si>
  <si>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</si>
  <si>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</si>
  <si>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</si>
  <si>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</si>
  <si>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</si>
  <si>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</si>
  <si>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</si>
  <si>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</si>
  <si>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</si>
  <si>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</si>
  <si>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</si>
  <si>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</si>
  <si>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</si>
  <si>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</si>
  <si>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</si>
  <si>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</si>
  <si>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</si>
  <si>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</si>
  <si>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</si>
  <si>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</si>
  <si>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</si>
  <si>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</si>
  <si>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</si>
  <si>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</si>
  <si>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</si>
  <si>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</si>
  <si>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</si>
  <si>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</si>
  <si>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</si>
  <si>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</si>
  <si>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</si>
  <si>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</si>
  <si>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</si>
  <si>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</si>
  <si>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</si>
  <si>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</si>
  <si>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</si>
  <si>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</si>
  <si>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</si>
  <si>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</si>
  <si>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</si>
  <si>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</si>
  <si>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</si>
  <si>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</si>
  <si>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</si>
  <si>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</si>
  <si>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</si>
  <si>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</si>
  <si>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</si>
  <si>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</si>
  <si>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</si>
  <si>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</si>
  <si>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</si>
  <si>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</si>
  <si>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</si>
  <si>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</si>
  <si>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</si>
  <si>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</si>
  <si>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</si>
  <si>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</si>
  <si>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</si>
  <si>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</si>
  <si>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</si>
  <si>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</si>
  <si>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</si>
  <si>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</si>
  <si>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</si>
  <si>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</si>
  <si>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</si>
  <si>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</si>
  <si>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</si>
  <si>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</si>
  <si>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</si>
  <si>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</si>
  <si>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</si>
  <si>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</si>
  <si>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</si>
  <si>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</si>
  <si>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</si>
  <si>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</si>
  <si>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</si>
  <si>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</si>
  <si>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</si>
  <si>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</si>
  <si>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</si>
  <si>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</si>
  <si>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</si>
  <si>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</si>
  <si>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</si>
  <si>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</si>
  <si>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</si>
  <si>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</si>
  <si>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</si>
  <si>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</si>
  <si>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</si>
  <si>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</si>
  <si>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</si>
  <si>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</si>
  <si>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</si>
  <si>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</si>
  <si>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</si>
  <si>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</si>
  <si>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</si>
  <si>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</si>
  <si>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</si>
  <si>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</si>
  <si>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</si>
  <si>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</si>
  <si>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</si>
  <si>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</si>
  <si>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</si>
  <si>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</si>
  <si>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</si>
  <si>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</si>
  <si>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</si>
  <si>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</si>
  <si>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</si>
  <si>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</si>
  <si>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</si>
  <si>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</si>
  <si>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</si>
  <si>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</si>
  <si>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</si>
  <si>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</si>
  <si>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</si>
  <si>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</si>
  <si>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</si>
  <si>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</si>
  <si>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</si>
  <si>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</si>
  <si>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</si>
  <si>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</si>
  <si>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</si>
  <si>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</si>
  <si>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</si>
  <si>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</si>
  <si>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</si>
  <si>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</si>
  <si>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</si>
  <si>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</si>
  <si>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</si>
  <si>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</si>
  <si>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</si>
  <si>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</si>
  <si>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</si>
  <si>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</si>
  <si>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</si>
  <si>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</si>
  <si>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</si>
  <si>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</si>
  <si>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</si>
  <si>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</si>
  <si>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</si>
  <si>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</si>
  <si>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</si>
  <si>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</si>
  <si>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</si>
  <si>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</si>
  <si>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</si>
  <si>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</si>
  <si>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</si>
  <si>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</si>
  <si>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</si>
  <si>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</si>
  <si>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</si>
  <si>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</si>
  <si>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</si>
  <si>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</si>
  <si>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</si>
  <si>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</si>
  <si>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</si>
  <si>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</si>
  <si>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</si>
  <si>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</si>
  <si>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</si>
  <si>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</si>
  <si>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</si>
  <si>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</si>
  <si>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</si>
  <si>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</si>
  <si>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</si>
  <si>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</si>
  <si>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</si>
  <si>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</si>
  <si>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</si>
  <si>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</si>
  <si>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</si>
  <si>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</si>
  <si>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</si>
  <si>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</si>
  <si>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</si>
  <si>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</si>
  <si>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</si>
  <si>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</si>
  <si>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</si>
  <si>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</si>
  <si>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</si>
  <si>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</si>
  <si>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</si>
  <si>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</si>
  <si>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</si>
  <si>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</si>
  <si>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</si>
  <si>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</si>
  <si>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</si>
  <si>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</si>
  <si>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</si>
  <si>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</si>
  <si>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</si>
  <si>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</si>
  <si>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</si>
  <si>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</si>
  <si>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</si>
  <si>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</si>
  <si>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</si>
  <si>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</si>
  <si>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</si>
  <si>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</si>
  <si>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</si>
  <si>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</si>
  <si>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</si>
  <si>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</si>
  <si>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</si>
  <si>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</si>
  <si>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</si>
  <si>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</si>
  <si>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</si>
  <si>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</si>
  <si>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</si>
  <si>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</si>
  <si>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</si>
  <si>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</si>
  <si>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</si>
  <si>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</si>
  <si>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</si>
  <si>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</si>
  <si>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</si>
  <si>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</si>
  <si>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</si>
  <si>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</si>
  <si>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</si>
  <si>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</si>
  <si>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</si>
  <si>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</si>
  <si>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</si>
  <si>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</si>
  <si>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</si>
  <si>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</si>
  <si>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</si>
  <si>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</si>
  <si>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</si>
  <si>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</si>
  <si>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</si>
  <si>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</si>
  <si>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</si>
  <si>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</si>
  <si>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</si>
  <si>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</si>
  <si>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</si>
  <si>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</si>
  <si>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</si>
  <si>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</si>
  <si>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</si>
  <si>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</si>
  <si>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</si>
  <si>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</si>
  <si>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</si>
  <si>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</si>
  <si>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</si>
  <si>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</si>
  <si>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</si>
  <si>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</si>
  <si>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</si>
  <si>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</si>
  <si>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</si>
  <si>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</si>
  <si>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</si>
  <si>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</si>
  <si>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</si>
  <si>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</si>
  <si>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</si>
  <si>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</si>
  <si>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</si>
  <si>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</si>
  <si>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</si>
  <si>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</si>
  <si>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</si>
  <si>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</si>
  <si>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</si>
  <si>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</si>
  <si>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</si>
  <si>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</si>
  <si>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</si>
  <si>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</si>
  <si>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</si>
  <si>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</si>
  <si>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</si>
  <si>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</si>
  <si>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</si>
  <si>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</si>
  <si>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</si>
  <si>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</si>
  <si>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</si>
  <si>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</si>
  <si>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</si>
  <si>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</si>
  <si>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</si>
  <si>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</si>
  <si>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</si>
  <si>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</si>
  <si>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</si>
  <si>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</si>
  <si>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</si>
  <si>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</si>
  <si>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</si>
  <si>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</si>
  <si>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</si>
  <si>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</si>
  <si>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</si>
  <si>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</si>
  <si>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</si>
  <si>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</si>
  <si>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</si>
  <si>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</si>
  <si>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</si>
  <si>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</si>
  <si>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</si>
  <si>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</si>
  <si>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</si>
  <si>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</si>
  <si>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</si>
  <si>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</si>
  <si>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</si>
  <si>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</si>
  <si>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</si>
  <si>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</si>
  <si>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</si>
  <si>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</si>
  <si>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</si>
  <si>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</si>
  <si>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</si>
  <si>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</si>
  <si>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</si>
  <si>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</si>
  <si>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</si>
  <si>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</si>
  <si>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</si>
  <si>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</si>
  <si>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</si>
  <si>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</si>
  <si>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</si>
  <si>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</si>
  <si>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</si>
  <si>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</si>
  <si>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</si>
  <si>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</si>
  <si>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</si>
  <si>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</si>
  <si>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</si>
  <si>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</si>
  <si>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</si>
  <si>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</si>
  <si>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</si>
  <si>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</si>
  <si>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</si>
  <si>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</si>
  <si>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</si>
  <si>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</si>
  <si>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</si>
  <si>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</si>
  <si>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</si>
  <si>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</si>
  <si>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</si>
  <si>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</si>
  <si>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</si>
  <si>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</si>
  <si>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</si>
  <si>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</si>
  <si>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</si>
  <si>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</si>
  <si>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</si>
  <si>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</si>
  <si>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</si>
  <si>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</si>
  <si>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</si>
  <si>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</si>
  <si>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</si>
  <si>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</si>
  <si>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</si>
  <si>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</si>
  <si>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</si>
  <si>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</si>
  <si>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</si>
  <si>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</si>
  <si>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</si>
  <si>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</si>
  <si>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</si>
  <si>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</si>
  <si>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</si>
  <si>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</si>
  <si>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</si>
  <si>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</si>
  <si>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</si>
  <si>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</si>
  <si>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</si>
  <si>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</si>
  <si>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</si>
  <si>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</si>
  <si>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</si>
  <si>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</si>
  <si>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</si>
  <si>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</si>
  <si>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</si>
  <si>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</si>
  <si>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</si>
  <si>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</si>
  <si>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</si>
  <si>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</si>
  <si>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</si>
  <si>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</si>
  <si>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</si>
  <si>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</si>
  <si>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</si>
  <si>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</si>
  <si>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</si>
  <si>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</si>
  <si>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</si>
  <si>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</si>
  <si>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</si>
  <si>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</si>
  <si>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</si>
  <si>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</si>
  <si>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</si>
  <si>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</si>
  <si>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</si>
  <si>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</si>
  <si>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</si>
  <si>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</si>
  <si>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</si>
  <si>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</si>
  <si>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</si>
  <si>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</si>
  <si>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</si>
  <si>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</si>
  <si>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</si>
  <si>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</si>
  <si>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</si>
  <si>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</si>
  <si>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</si>
  <si>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</si>
  <si>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</si>
  <si>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</si>
  <si>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</si>
  <si>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</si>
  <si>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</si>
  <si>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</si>
  <si>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</si>
  <si>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</si>
  <si>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</si>
  <si>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</si>
  <si>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</si>
  <si>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</si>
  <si>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</si>
  <si>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</si>
  <si>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</si>
  <si>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</si>
  <si>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</si>
  <si>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</si>
  <si>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</si>
  <si>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</si>
  <si>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</si>
  <si>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</si>
  <si>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</si>
  <si>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</si>
  <si>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</si>
  <si>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</si>
  <si>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</si>
  <si>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</si>
  <si>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</si>
  <si>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</si>
  <si>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</si>
  <si>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</si>
  <si>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</si>
  <si>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</si>
  <si>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</si>
  <si>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</si>
  <si>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</si>
  <si>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</si>
  <si>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</si>
  <si>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</si>
  <si>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</si>
  <si>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</si>
  <si>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</si>
  <si>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</si>
  <si>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</si>
  <si>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</si>
  <si>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</si>
  <si>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</si>
  <si>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</si>
  <si>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</si>
  <si>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</si>
  <si>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</si>
  <si>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</si>
  <si>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</si>
  <si>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</si>
  <si>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</si>
  <si>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</si>
  <si>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</si>
  <si>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</si>
  <si>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</si>
  <si>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</si>
  <si>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</si>
  <si>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</si>
  <si>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</si>
  <si>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</si>
  <si>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</si>
  <si>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</si>
  <si>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</si>
  <si>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</si>
  <si>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</si>
  <si>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</si>
  <si>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</si>
  <si>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</si>
  <si>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</si>
  <si>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</si>
  <si>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</si>
  <si>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</si>
  <si>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</si>
  <si>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</si>
  <si>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</si>
  <si>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</si>
  <si>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</si>
  <si>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</si>
  <si>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</si>
  <si>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</si>
  <si>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</si>
  <si>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</si>
  <si>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</si>
  <si>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</si>
  <si>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</si>
  <si>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</si>
  <si>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</si>
  <si>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</si>
  <si>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</si>
  <si>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</si>
  <si>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</si>
  <si>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</si>
  <si>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</si>
  <si>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</si>
  <si>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</si>
  <si>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</si>
  <si>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</si>
  <si>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</si>
  <si>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</si>
  <si>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</si>
  <si>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</si>
  <si>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</si>
  <si>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</si>
  <si>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</si>
  <si>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</si>
  <si>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</si>
  <si>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</si>
  <si>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</si>
  <si>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</si>
  <si>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</si>
  <si>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</si>
  <si>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</si>
  <si>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</si>
  <si>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</si>
  <si>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</si>
  <si>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</si>
  <si>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</si>
  <si>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</si>
  <si>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</si>
  <si>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</si>
  <si>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</si>
  <si>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</si>
  <si>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</si>
  <si>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</si>
  <si>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</si>
  <si>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</si>
  <si>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</si>
  <si>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</si>
  <si>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</si>
  <si>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</si>
  <si>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</si>
  <si>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</si>
  <si>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</si>
  <si>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</si>
  <si>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</si>
  <si>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</si>
  <si>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</si>
  <si>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</si>
  <si>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</si>
  <si>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</si>
  <si>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</si>
  <si>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</si>
  <si>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</si>
  <si>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</si>
  <si>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</si>
  <si>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</si>
  <si>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</si>
  <si>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</si>
  <si>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</si>
  <si>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</si>
  <si>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</si>
  <si>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</si>
  <si>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</si>
  <si>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</si>
  <si>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</si>
  <si>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</si>
  <si>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</si>
  <si>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</si>
  <si>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</si>
  <si>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</si>
  <si>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</si>
  <si>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</si>
  <si>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</si>
  <si>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</si>
  <si>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</si>
  <si>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</si>
  <si>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</si>
  <si>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</si>
  <si>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</si>
  <si>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</si>
  <si>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</si>
  <si>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</si>
  <si>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</si>
  <si>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</si>
  <si>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</si>
  <si>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</si>
  <si>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</si>
  <si>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</si>
  <si>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</si>
  <si>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</si>
  <si>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</si>
  <si>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</si>
  <si>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</si>
  <si>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</si>
  <si>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</si>
  <si>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</si>
  <si>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</si>
  <si>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</si>
  <si>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</si>
  <si>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</si>
  <si>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</si>
  <si>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</si>
  <si>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</si>
  <si>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</si>
  <si>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</si>
  <si>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</si>
  <si>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</si>
  <si>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</si>
  <si>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</si>
  <si>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</si>
  <si>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</si>
  <si>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</si>
  <si>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</si>
  <si>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</si>
  <si>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</si>
  <si>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</si>
  <si>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</si>
  <si>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</si>
  <si>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</si>
  <si>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</si>
  <si>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</si>
  <si>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</si>
  <si>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</si>
  <si>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</si>
  <si>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</si>
  <si>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</si>
  <si>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</si>
  <si>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</si>
  <si>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</si>
  <si>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</si>
  <si>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</si>
  <si>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</si>
  <si>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</si>
  <si>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</si>
  <si>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</si>
  <si>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</si>
  <si>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</si>
  <si>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</si>
  <si>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</si>
  <si>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</si>
  <si>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</si>
  <si>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</si>
  <si>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</si>
  <si>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</si>
  <si>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</si>
  <si>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</si>
  <si>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</si>
  <si>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</si>
  <si>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</si>
  <si>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</si>
  <si>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</si>
  <si>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</si>
  <si>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</si>
  <si>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</si>
  <si>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</si>
  <si>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</si>
  <si>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</si>
  <si>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</si>
  <si>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</si>
  <si>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</si>
  <si>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</si>
  <si>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</si>
  <si>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</si>
  <si>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</si>
  <si>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</si>
  <si>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</si>
  <si>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</si>
  <si>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</si>
  <si>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</si>
  <si>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</si>
  <si>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</si>
  <si>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</si>
  <si>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</si>
  <si>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</si>
  <si>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</si>
  <si>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</si>
  <si>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</si>
  <si>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</si>
  <si>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</si>
  <si>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</si>
  <si>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</si>
  <si>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</si>
  <si>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</si>
  <si>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</si>
  <si>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</si>
  <si>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</si>
  <si>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</si>
  <si>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</si>
  <si>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</si>
  <si>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</si>
  <si>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</si>
  <si>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</si>
  <si>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</si>
  <si>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</si>
  <si>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</si>
  <si>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</si>
  <si>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</si>
  <si>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</si>
  <si>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</si>
  <si>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</si>
  <si>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</si>
  <si>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</si>
  <si>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</si>
  <si>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</si>
  <si>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</si>
  <si>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</si>
  <si>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</si>
  <si>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</si>
  <si>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</si>
  <si>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</si>
  <si>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</si>
  <si>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</si>
  <si>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</si>
  <si>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</si>
  <si>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</si>
  <si>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</si>
  <si>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</si>
  <si>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</si>
  <si>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</si>
  <si>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</si>
  <si>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</si>
  <si>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</si>
  <si>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</si>
  <si>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</si>
  <si>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</si>
  <si>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</si>
  <si>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</si>
  <si>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</si>
  <si>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</si>
  <si>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</si>
  <si>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</si>
  <si>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</si>
  <si>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</si>
  <si>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</si>
  <si>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</si>
  <si>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</si>
  <si>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</si>
  <si>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</si>
  <si>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</si>
  <si>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</si>
  <si>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</si>
  <si>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</si>
  <si>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</si>
  <si>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</si>
  <si>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</si>
  <si>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</si>
  <si>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</si>
  <si>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</si>
  <si>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</si>
  <si>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</si>
  <si>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</si>
  <si>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</si>
  <si>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</si>
  <si>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</si>
  <si>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</si>
  <si>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</si>
  <si>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</si>
  <si>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</si>
  <si>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</si>
  <si>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</si>
  <si>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</si>
  <si>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</si>
  <si>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</si>
  <si>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</si>
  <si>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</si>
  <si>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</si>
  <si>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</si>
  <si>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</si>
  <si>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</si>
  <si>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</si>
  <si>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</si>
  <si>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</si>
  <si>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</si>
  <si>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</si>
  <si>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</si>
  <si>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</si>
  <si>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</si>
  <si>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</si>
  <si>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</si>
  <si>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</si>
  <si>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</si>
  <si>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</si>
  <si>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</si>
  <si>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</si>
  <si>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</si>
  <si>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</si>
  <si>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</si>
  <si>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</si>
  <si>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</si>
  <si>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</si>
  <si>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</si>
  <si>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</si>
  <si>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</si>
  <si>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</si>
  <si>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</si>
  <si>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</si>
  <si>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</si>
  <si>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</si>
  <si>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</si>
  <si>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</si>
  <si>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</si>
  <si>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</si>
  <si>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</si>
  <si>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</si>
  <si>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</si>
  <si>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</si>
  <si>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</si>
  <si>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</si>
  <si>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</si>
  <si>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</si>
  <si>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</si>
  <si>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</si>
  <si>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</si>
  <si>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</si>
  <si>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</si>
  <si>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</si>
  <si>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</si>
  <si>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</si>
  <si>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</si>
  <si>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</si>
  <si>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</si>
  <si>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</si>
  <si>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</si>
  <si>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</si>
  <si>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</si>
  <si>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</si>
  <si>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</si>
  <si>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</si>
  <si>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</si>
  <si>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</si>
  <si>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</si>
  <si>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</si>
  <si>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</si>
  <si>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</si>
  <si>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</si>
  <si>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</si>
  <si>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</si>
  <si>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</si>
  <si>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</si>
  <si>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</si>
  <si>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</si>
  <si>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</si>
  <si>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</si>
  <si>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</si>
  <si>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</si>
  <si>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</si>
  <si>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</si>
  <si>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</si>
  <si>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</si>
  <si>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</si>
  <si>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</si>
  <si>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</si>
  <si>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</si>
  <si>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</si>
  <si>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</si>
  <si>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</si>
  <si>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</si>
  <si>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</si>
  <si>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</si>
  <si>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</si>
  <si>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</si>
  <si>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</si>
  <si>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</si>
  <si>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</si>
  <si>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</si>
  <si>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</si>
  <si>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</si>
  <si>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</si>
  <si>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</si>
  <si>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</si>
  <si>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</si>
  <si>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</si>
  <si>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</si>
  <si>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</si>
  <si>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</si>
  <si>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</si>
  <si>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</si>
  <si>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</si>
  <si>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</si>
  <si>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</si>
  <si>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</si>
  <si>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</si>
  <si>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</si>
  <si>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</si>
  <si>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</si>
  <si>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</si>
  <si>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</si>
  <si>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</si>
  <si>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</si>
  <si>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</si>
  <si>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</si>
  <si>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</si>
  <si>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</si>
  <si>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</si>
  <si>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</si>
  <si>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</si>
  <si>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</si>
  <si>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</si>
  <si>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</si>
  <si>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</si>
  <si>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</si>
  <si>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</si>
  <si>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</si>
  <si>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</si>
  <si>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</si>
  <si>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</si>
  <si>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</si>
  <si>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</si>
  <si>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</si>
  <si>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</si>
  <si>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</si>
  <si>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</si>
  <si>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</si>
  <si>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</si>
  <si>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</si>
  <si>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</si>
  <si>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</si>
  <si>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</si>
  <si>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</si>
  <si>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</si>
  <si>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</si>
  <si>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</si>
  <si>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</si>
  <si>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</si>
  <si>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</si>
  <si>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</si>
  <si>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</si>
  <si>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</si>
  <si>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</si>
  <si>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</si>
  <si>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</si>
  <si>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</si>
  <si>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</si>
  <si>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</si>
  <si>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</si>
  <si>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</si>
  <si>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</si>
  <si>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</si>
  <si>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</si>
  <si>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</si>
  <si>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</si>
  <si>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</si>
  <si>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</si>
  <si>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</si>
  <si>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</si>
  <si>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</si>
  <si>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</si>
  <si>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</si>
  <si>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</si>
  <si>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</si>
  <si>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</si>
  <si>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</si>
  <si>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</si>
  <si>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</si>
  <si>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</si>
  <si>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</si>
  <si>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</si>
  <si>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</si>
  <si>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</si>
  <si>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</si>
  <si>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</si>
  <si>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</si>
  <si>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</si>
  <si>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</si>
  <si>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</si>
  <si>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</si>
  <si>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</si>
  <si>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</si>
  <si>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</si>
  <si>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</si>
  <si>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</si>
  <si>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</si>
  <si>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</si>
  <si>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</si>
  <si>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</si>
  <si>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</si>
  <si>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</si>
  <si>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</si>
  <si>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</si>
  <si>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</si>
  <si>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</si>
  <si>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</si>
  <si>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</si>
  <si>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</si>
  <si>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</si>
  <si>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</si>
  <si>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</si>
  <si>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</si>
  <si>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</si>
  <si>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</si>
  <si>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</si>
  <si>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</si>
  <si>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</si>
  <si>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</si>
  <si>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</si>
  <si>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</si>
  <si>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</si>
  <si>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</si>
  <si>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</si>
  <si>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</si>
  <si>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</si>
  <si>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</si>
  <si>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</si>
  <si>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</si>
  <si>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</si>
  <si>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</si>
  <si>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</si>
  <si>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</si>
  <si>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</si>
  <si>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</si>
  <si>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</si>
  <si>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</si>
  <si>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</si>
  <si>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</si>
  <si>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</si>
  <si>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</si>
  <si>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</si>
  <si>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</si>
  <si>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</si>
  <si>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</si>
  <si>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</si>
  <si>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</si>
  <si>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</si>
  <si>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</si>
  <si>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</si>
  <si>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</si>
  <si>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</si>
  <si>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</si>
  <si>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</si>
  <si>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</si>
  <si>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</si>
  <si>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</si>
  <si>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</si>
  <si>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</si>
  <si>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</si>
  <si>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</si>
  <si>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</si>
  <si>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</si>
  <si>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</si>
  <si>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</si>
  <si>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</si>
  <si>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</si>
  <si>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</si>
  <si>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</si>
  <si>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</si>
  <si>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</si>
  <si>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</si>
  <si>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</si>
  <si>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</si>
  <si>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</si>
  <si>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</si>
  <si>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</si>
  <si>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</si>
  <si>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</si>
  <si>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</si>
  <si>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</si>
  <si>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</si>
  <si>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</si>
  <si>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</si>
  <si>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</si>
  <si>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</si>
  <si>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</si>
  <si>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</si>
  <si>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</si>
  <si>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</si>
  <si>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</si>
  <si>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</si>
  <si>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</si>
  <si>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</si>
  <si>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</si>
  <si>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</si>
  <si>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</si>
  <si>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</si>
  <si>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</si>
  <si>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</si>
  <si>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</si>
  <si>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</si>
  <si>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</si>
  <si>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</si>
  <si>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</si>
  <si>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</si>
  <si>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</si>
  <si>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</si>
  <si>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</si>
  <si>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</si>
  <si>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</si>
  <si>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</si>
  <si>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</si>
  <si>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</si>
  <si>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</si>
  <si>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</si>
  <si>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</si>
  <si>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</si>
  <si>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</si>
  <si>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</si>
  <si>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</si>
  <si>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</si>
  <si>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</si>
  <si>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</si>
  <si>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</si>
  <si>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</si>
  <si>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</si>
  <si>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</si>
  <si>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</si>
  <si>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</si>
  <si>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</si>
  <si>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</si>
  <si>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</si>
  <si>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</si>
  <si>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</si>
  <si>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</si>
  <si>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</si>
  <si>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</si>
  <si>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</si>
  <si>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</si>
  <si>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</si>
  <si>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</si>
  <si>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</si>
  <si>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</si>
  <si>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</si>
  <si>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</si>
  <si>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</si>
  <si>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</si>
  <si>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</si>
  <si>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</si>
  <si>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</si>
  <si>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</si>
  <si>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</si>
  <si>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</si>
  <si>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</si>
  <si>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</si>
  <si>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</si>
  <si>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</si>
  <si>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</si>
  <si>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</si>
  <si>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</si>
  <si>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</si>
  <si>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</si>
  <si>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</si>
  <si>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</si>
  <si>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</si>
  <si>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</si>
  <si>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</si>
  <si>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</si>
  <si>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</si>
  <si>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</si>
  <si>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</si>
  <si>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</si>
  <si>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</si>
  <si>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</si>
  <si>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</si>
  <si>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</si>
  <si>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</si>
  <si>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</si>
  <si>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</si>
  <si>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</si>
  <si>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</si>
  <si>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</si>
  <si>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</si>
  <si>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</si>
  <si>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</si>
  <si>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</si>
  <si>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</si>
  <si>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</si>
  <si>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</si>
  <si>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</si>
  <si>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</si>
  <si>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</si>
  <si>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</si>
  <si>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</si>
  <si>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</si>
  <si>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</si>
  <si>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</si>
  <si>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</si>
  <si>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</si>
  <si>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</si>
  <si>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</si>
  <si>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</si>
  <si>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</si>
  <si>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</si>
  <si>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</si>
  <si>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</si>
  <si>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</si>
  <si>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</si>
  <si>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</si>
  <si>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</si>
  <si>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</si>
  <si>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</si>
  <si>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</si>
  <si>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</si>
  <si>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</si>
  <si>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</si>
  <si>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</si>
  <si>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</si>
  <si>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</si>
  <si>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</si>
  <si>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</si>
  <si>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</si>
  <si>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</si>
  <si>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</si>
  <si>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</si>
  <si>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</si>
  <si>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</si>
  <si>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</si>
  <si>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</si>
  <si>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</si>
  <si>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</si>
  <si>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</si>
  <si>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</si>
  <si>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</si>
  <si>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</si>
  <si>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</si>
  <si>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</si>
  <si>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</si>
  <si>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</si>
  <si>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</si>
  <si>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</si>
  <si>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</si>
  <si>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</si>
  <si>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</si>
  <si>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</si>
  <si>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</si>
  <si>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</si>
  <si>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</si>
  <si>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</si>
  <si>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</si>
  <si>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</si>
  <si>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</si>
  <si>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</si>
  <si>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</si>
  <si>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</si>
  <si>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</si>
  <si>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</si>
  <si>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</si>
  <si>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</si>
  <si>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</si>
  <si>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</si>
  <si>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</si>
  <si>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</si>
  <si>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</si>
  <si>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</si>
  <si>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</si>
  <si>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</si>
  <si>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</si>
  <si>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</si>
  <si>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</si>
  <si>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</si>
  <si>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</si>
  <si>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</si>
  <si>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</si>
  <si>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</si>
  <si>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</si>
  <si>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</si>
  <si>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</si>
  <si>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</si>
  <si>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</si>
  <si>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</si>
  <si>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</si>
  <si>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</si>
  <si>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</si>
  <si>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</si>
  <si>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</si>
  <si>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</si>
  <si>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</si>
  <si>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</si>
  <si>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</si>
  <si>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</si>
  <si>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</si>
  <si>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</si>
  <si>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</si>
  <si>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</si>
  <si>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</si>
  <si>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</si>
  <si>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</si>
  <si>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</si>
  <si>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</si>
  <si>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</si>
  <si>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</si>
  <si>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</si>
  <si>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</si>
  <si>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</si>
  <si>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</si>
  <si>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</si>
  <si>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</si>
  <si>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</si>
  <si>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</si>
  <si>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</si>
  <si>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</si>
  <si>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</si>
  <si>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</si>
  <si>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</si>
  <si>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</si>
  <si>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</si>
  <si>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</si>
  <si>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</si>
  <si>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</si>
  <si>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</si>
  <si>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</si>
  <si>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</si>
  <si>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</si>
  <si>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</si>
  <si>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</si>
  <si>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</si>
  <si>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</si>
  <si>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</si>
  <si>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</si>
  <si>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</si>
  <si>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</si>
  <si>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</si>
  <si>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</si>
  <si>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</si>
  <si>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</si>
  <si>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</si>
  <si>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</si>
  <si>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</si>
  <si>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</si>
  <si>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</si>
  <si>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</si>
  <si>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</si>
  <si>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</si>
  <si>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</si>
  <si>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</si>
  <si>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</si>
  <si>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</si>
  <si>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</si>
  <si>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</si>
  <si>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</si>
  <si>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</si>
  <si>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</si>
  <si>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</si>
  <si>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</si>
  <si>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</si>
  <si>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</si>
  <si>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</si>
  <si>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</si>
  <si>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</si>
  <si>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</si>
  <si>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</si>
  <si>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</si>
  <si>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</si>
  <si>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</si>
  <si>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</si>
  <si>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</si>
  <si>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</si>
  <si>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</si>
  <si>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</si>
  <si>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</si>
  <si>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</si>
  <si>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</si>
  <si>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</si>
  <si>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</si>
  <si>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</si>
  <si>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</si>
  <si>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</si>
  <si>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</si>
  <si>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</si>
  <si>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</si>
  <si>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</si>
  <si>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</si>
  <si>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</si>
  <si>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</si>
  <si>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</si>
  <si>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</si>
  <si>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</si>
  <si>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</si>
  <si>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</si>
  <si>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</si>
  <si>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</si>
  <si>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</si>
  <si>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</si>
  <si>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</si>
  <si>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</si>
  <si>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</si>
  <si>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</si>
  <si>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</si>
  <si>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</si>
  <si>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</si>
  <si>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</si>
  <si>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</si>
  <si>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</si>
  <si>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</si>
  <si>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</si>
  <si>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</si>
  <si>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</si>
  <si>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</si>
  <si>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</si>
  <si>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</si>
  <si>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</si>
  <si>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</si>
  <si>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</si>
  <si>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</si>
  <si>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</si>
  <si>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</si>
  <si>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</si>
  <si>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</si>
  <si>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</si>
  <si>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</si>
  <si>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</si>
  <si>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</si>
  <si>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</si>
  <si>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</si>
  <si>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</si>
  <si>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</si>
  <si>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</si>
  <si>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</si>
  <si>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</si>
  <si>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</si>
  <si>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</si>
  <si>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</si>
  <si>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</si>
  <si>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</si>
  <si>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</si>
  <si>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</si>
  <si>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</si>
  <si>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</si>
  <si>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</si>
  <si>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</si>
  <si>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</si>
  <si>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</si>
  <si>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</si>
  <si>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</si>
  <si>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</si>
  <si>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</si>
  <si>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</si>
  <si>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</si>
  <si>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</si>
  <si>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</si>
  <si>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</si>
  <si>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</si>
  <si>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</si>
  <si>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</si>
  <si>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</si>
  <si>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</si>
  <si>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</si>
  <si>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</si>
  <si>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</si>
  <si>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</si>
  <si>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</si>
  <si>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</si>
  <si>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</si>
  <si>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</si>
  <si>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</si>
  <si>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</si>
  <si>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</si>
  <si>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</si>
  <si>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</si>
  <si>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</si>
  <si>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</si>
  <si>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</si>
  <si>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</si>
  <si>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</si>
  <si>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</si>
  <si>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</si>
  <si>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</si>
  <si>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</si>
  <si>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</si>
  <si>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</si>
  <si>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</si>
  <si>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</si>
  <si>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</si>
  <si>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</si>
  <si>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</si>
  <si>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</si>
  <si>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</si>
  <si>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</si>
  <si>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</si>
  <si>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</si>
  <si>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</si>
  <si>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</si>
  <si>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</si>
  <si>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</si>
  <si>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</si>
  <si>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</si>
  <si>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</si>
  <si>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</si>
  <si>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</si>
  <si>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</si>
  <si>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</si>
  <si>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</si>
  <si>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</si>
  <si>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</si>
  <si>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</si>
  <si>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</si>
  <si>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</si>
  <si>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</si>
  <si>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</si>
  <si>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</si>
  <si>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</si>
  <si>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</si>
  <si>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</si>
  <si>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</si>
  <si>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</si>
  <si>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</si>
  <si>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</si>
  <si>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</si>
  <si>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</si>
  <si>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</si>
  <si>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</si>
  <si>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</si>
  <si>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</si>
  <si>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</si>
  <si>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</si>
  <si>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</si>
  <si>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</si>
  <si>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</si>
  <si>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</si>
  <si>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</si>
  <si>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</si>
  <si>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</si>
  <si>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</si>
  <si>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</si>
  <si>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</si>
  <si>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</si>
  <si>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</si>
  <si>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</si>
  <si>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</si>
  <si>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</si>
  <si>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</si>
  <si>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</si>
  <si>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</si>
  <si>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</si>
  <si>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</si>
  <si>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</si>
  <si>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</si>
  <si>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</si>
  <si>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</si>
  <si>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</si>
  <si>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</si>
  <si>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</si>
  <si>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</si>
  <si>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</si>
  <si>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</si>
  <si>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</si>
  <si>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</si>
  <si>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</si>
  <si>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</si>
  <si>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</si>
  <si>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</si>
  <si>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</si>
  <si>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</si>
  <si>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</si>
  <si>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</si>
  <si>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</si>
  <si>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</si>
  <si>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</si>
  <si>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</si>
  <si>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</si>
  <si>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</si>
  <si>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</si>
  <si>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</si>
  <si>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</si>
  <si>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</si>
  <si>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</si>
  <si>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</si>
  <si>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</si>
  <si>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</si>
  <si>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</si>
  <si>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</si>
  <si>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</si>
  <si>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</si>
  <si>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</si>
  <si>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</si>
  <si>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</si>
  <si>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</si>
  <si>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</si>
  <si>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</si>
  <si>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</si>
  <si>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</si>
  <si>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</si>
  <si>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</si>
  <si>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</si>
  <si>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</si>
  <si>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</si>
  <si>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</si>
  <si>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</si>
  <si>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</si>
  <si>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</si>
  <si>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</si>
  <si>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</si>
  <si>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</si>
  <si>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</si>
  <si>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</si>
  <si>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</si>
  <si>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</si>
  <si>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</si>
  <si>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</si>
  <si>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</si>
  <si>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</si>
  <si>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</si>
  <si>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</si>
  <si>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</si>
  <si>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</si>
  <si>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</si>
  <si>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</si>
  <si>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</si>
  <si>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</si>
  <si>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</si>
  <si>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</si>
  <si>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</si>
  <si>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</si>
  <si>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</si>
  <si>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</si>
  <si>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</si>
  <si>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</si>
  <si>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</si>
  <si>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</si>
  <si>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</si>
  <si>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</si>
  <si>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</si>
  <si>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</si>
  <si>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</si>
  <si>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</si>
  <si>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</si>
  <si>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</si>
  <si>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</si>
  <si>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</si>
  <si>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</si>
  <si>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</si>
  <si>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</si>
  <si>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</si>
  <si>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</si>
  <si>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</si>
  <si>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</si>
  <si>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</si>
  <si>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</si>
  <si>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</si>
  <si>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</si>
  <si>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</si>
  <si>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</si>
  <si>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</si>
  <si>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</si>
  <si>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</si>
  <si>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</si>
  <si>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</si>
  <si>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</si>
  <si>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</si>
  <si>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</si>
  <si>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</si>
  <si>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</si>
  <si>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</si>
  <si>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</si>
  <si>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</si>
  <si>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</si>
  <si>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</si>
  <si>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</si>
  <si>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</si>
  <si>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</si>
  <si>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</si>
  <si>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</si>
  <si>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</si>
  <si>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</si>
  <si>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</si>
  <si>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</si>
  <si>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</si>
  <si>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</si>
  <si>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</si>
  <si>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</si>
  <si>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</si>
  <si>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</si>
  <si>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</si>
  <si>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</si>
  <si>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</si>
  <si>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</si>
  <si>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</si>
  <si>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</si>
  <si>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</si>
  <si>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</si>
  <si>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</si>
  <si>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</si>
  <si>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</si>
  <si>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</si>
  <si>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</si>
  <si>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</si>
  <si>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</si>
  <si>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</si>
  <si>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</si>
  <si>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</si>
  <si>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</si>
  <si>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</si>
  <si>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</si>
  <si>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</si>
  <si>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</si>
  <si>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</si>
  <si>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</si>
  <si>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</si>
  <si>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</si>
  <si>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</si>
  <si>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</si>
  <si>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</si>
  <si>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</si>
  <si>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</si>
  <si>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</si>
  <si>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</si>
  <si>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</si>
  <si>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</si>
  <si>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</si>
  <si>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</si>
  <si>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</si>
  <si>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</si>
  <si>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</si>
  <si>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</si>
  <si>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</si>
  <si>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</si>
  <si>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</si>
  <si>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</si>
  <si>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</si>
  <si>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</si>
  <si>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</si>
  <si>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</si>
  <si>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</si>
  <si>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</si>
  <si>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</si>
  <si>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</si>
  <si>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</si>
  <si>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</si>
  <si>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</si>
  <si>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</si>
  <si>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</si>
  <si>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</si>
  <si>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</si>
  <si>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</si>
  <si>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</si>
  <si>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</si>
  <si>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</si>
  <si>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</si>
  <si>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</si>
  <si>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</si>
  <si>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</si>
  <si>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</si>
  <si>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</si>
  <si>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</si>
  <si>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</si>
  <si>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</si>
  <si>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</si>
  <si>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</si>
  <si>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</si>
  <si>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</si>
  <si>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</si>
  <si>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</si>
  <si>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</si>
  <si>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</si>
  <si>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</si>
  <si>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</si>
  <si>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</si>
  <si>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</si>
  <si>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</si>
  <si>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</si>
  <si>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</si>
  <si>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</si>
  <si>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</si>
  <si>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</si>
  <si>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</si>
  <si>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</si>
  <si>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</si>
  <si>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</si>
  <si>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</si>
  <si>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</si>
  <si>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</si>
  <si>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</si>
  <si>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</si>
  <si>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</si>
  <si>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</si>
  <si>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</si>
  <si>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</si>
  <si>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</si>
  <si>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</si>
  <si>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</si>
  <si>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</si>
  <si>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</si>
  <si>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</si>
  <si>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</si>
  <si>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</si>
  <si>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</si>
  <si>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</si>
  <si>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</si>
  <si>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</si>
  <si>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</si>
  <si>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</si>
  <si>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</si>
  <si>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</si>
  <si>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</si>
  <si>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</si>
  <si>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</si>
  <si>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</si>
  <si>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</si>
  <si>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</si>
  <si>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</si>
  <si>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</si>
  <si>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</si>
  <si>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</si>
  <si>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</si>
  <si>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</si>
  <si>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</si>
  <si>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</si>
  <si>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</si>
  <si>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</si>
  <si>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</si>
  <si>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</si>
  <si>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</si>
  <si>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</si>
  <si>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</si>
  <si>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</si>
  <si>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</si>
  <si>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</si>
  <si>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</si>
  <si>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</si>
  <si>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</si>
  <si>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</si>
  <si>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</si>
  <si>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</si>
  <si>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</si>
  <si>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</si>
  <si>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</si>
  <si>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</si>
  <si>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</si>
  <si>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</si>
  <si>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</si>
  <si>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</si>
  <si>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</si>
  <si>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</si>
  <si>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</si>
  <si>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</si>
  <si>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</si>
  <si>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</si>
  <si>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</si>
  <si>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</si>
  <si>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</si>
  <si>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</si>
  <si>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</si>
  <si>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</si>
  <si>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</si>
  <si>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</si>
  <si>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</si>
  <si>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</si>
  <si>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</si>
  <si>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</si>
  <si>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</si>
  <si>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</si>
  <si>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</si>
  <si>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</si>
  <si>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</si>
  <si>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</si>
  <si>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</si>
  <si>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</si>
  <si>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</si>
  <si>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</si>
  <si>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</si>
  <si>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</si>
  <si>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</si>
  <si>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</si>
  <si>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</si>
  <si>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</si>
  <si>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</si>
  <si>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</si>
  <si>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</si>
  <si>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</si>
  <si>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</si>
  <si>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</si>
  <si>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</si>
  <si>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</si>
  <si>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</si>
  <si>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</si>
  <si>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</si>
  <si>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</si>
  <si>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</si>
  <si>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</si>
  <si>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</si>
  <si>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</si>
  <si>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</si>
  <si>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</si>
  <si>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</si>
  <si>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</si>
  <si>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</si>
  <si>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</si>
  <si>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</si>
  <si>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</si>
  <si>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</si>
  <si>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</si>
  <si>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</si>
  <si>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</si>
  <si>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</si>
  <si>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</si>
  <si>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</si>
  <si>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</si>
  <si>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</si>
  <si>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</si>
  <si>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</si>
  <si>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</si>
  <si>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</si>
  <si>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</si>
  <si>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</si>
  <si>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</si>
  <si>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</si>
  <si>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</si>
  <si>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</si>
  <si>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</si>
  <si>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</si>
  <si>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</si>
  <si>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</si>
  <si>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</si>
  <si>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</si>
  <si>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</si>
  <si>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</si>
  <si>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</si>
  <si>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</si>
  <si>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</si>
  <si>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</si>
  <si>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</si>
  <si>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</si>
  <si>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</si>
  <si>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</si>
  <si>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</si>
  <si>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</si>
  <si>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</si>
  <si>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</si>
  <si>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</si>
  <si>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</si>
  <si>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</si>
  <si>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</si>
  <si>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</si>
  <si>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</si>
  <si>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</si>
  <si>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</si>
  <si>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</si>
  <si>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</si>
  <si>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</si>
  <si>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</si>
  <si>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</si>
  <si>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</si>
  <si>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</si>
  <si>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</si>
  <si>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</si>
  <si>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</si>
  <si>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</si>
  <si>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</si>
  <si>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</si>
  <si>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</si>
  <si>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</si>
  <si>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</si>
  <si>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</si>
  <si>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</si>
  <si>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</si>
  <si>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</si>
  <si>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</si>
  <si>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</si>
  <si>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</si>
  <si>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</si>
  <si>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</si>
  <si>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</si>
  <si>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</si>
  <si>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</si>
  <si>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</si>
  <si>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</si>
  <si>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</si>
  <si>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</si>
  <si>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</si>
  <si>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</si>
  <si>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</si>
  <si>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</si>
  <si>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</si>
  <si>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</si>
  <si>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</si>
  <si>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</si>
  <si>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</si>
  <si>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</si>
  <si>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</si>
  <si>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</si>
  <si>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</si>
  <si>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</si>
  <si>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</si>
  <si>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</si>
  <si>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</si>
  <si>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</si>
  <si>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</si>
  <si>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</si>
  <si>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</si>
  <si>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</si>
  <si>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</si>
  <si>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</si>
  <si>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</si>
  <si>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</si>
  <si>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</si>
  <si>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</si>
  <si>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</si>
  <si>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</si>
  <si>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</si>
  <si>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</si>
  <si>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</si>
  <si>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</si>
  <si>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</si>
  <si>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</si>
  <si>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</si>
  <si>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</si>
  <si>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</si>
  <si>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</si>
  <si>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</si>
  <si>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</si>
  <si>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</si>
  <si>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</si>
  <si>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</si>
  <si>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</si>
  <si>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</si>
  <si>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</si>
  <si>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</si>
  <si>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</si>
  <si>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</si>
  <si>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</si>
  <si>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</si>
  <si>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</si>
  <si>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</si>
  <si>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</si>
  <si>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</si>
  <si>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</si>
  <si>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</si>
  <si>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</si>
  <si>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</si>
  <si>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</si>
  <si>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</si>
  <si>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</si>
  <si>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</si>
  <si>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</si>
  <si>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</si>
  <si>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</si>
  <si>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</si>
  <si>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</si>
  <si>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</si>
  <si>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</si>
  <si>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</si>
  <si>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</si>
  <si>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</si>
  <si>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</si>
  <si>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</si>
  <si>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</si>
  <si>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</si>
  <si>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</si>
  <si>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</si>
  <si>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</si>
  <si>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</si>
  <si>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</si>
  <si>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</si>
  <si>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</si>
  <si>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</si>
  <si>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</si>
  <si>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</si>
  <si>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</si>
  <si>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</si>
  <si>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</si>
  <si>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</si>
  <si>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</si>
  <si>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</si>
  <si>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</si>
  <si>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</si>
  <si>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</si>
  <si>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</si>
  <si>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</si>
  <si>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</si>
  <si>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</si>
  <si>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</si>
  <si>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</si>
  <si>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</si>
  <si>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</si>
  <si>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</si>
  <si>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</si>
  <si>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</si>
  <si>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</si>
  <si>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</si>
  <si>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</si>
  <si>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</si>
  <si>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</si>
  <si>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</si>
  <si>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</si>
  <si>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</si>
  <si>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</si>
  <si>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</si>
  <si>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</si>
  <si>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</si>
  <si>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</si>
  <si>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</si>
  <si>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</si>
  <si>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</si>
  <si>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</si>
  <si>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</si>
  <si>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</si>
  <si>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</si>
  <si>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</si>
  <si>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</si>
  <si>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</si>
  <si>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</si>
  <si>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</si>
  <si>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</si>
  <si>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</si>
  <si>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</si>
  <si>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</si>
  <si>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</si>
  <si>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</si>
  <si>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</si>
  <si>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</si>
  <si>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</si>
  <si>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</si>
  <si>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</si>
  <si>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</si>
  <si>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</si>
  <si>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</si>
  <si>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</si>
  <si>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</si>
  <si>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</si>
  <si>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</si>
  <si>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</si>
  <si>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</si>
  <si>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</si>
  <si>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</si>
  <si>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</si>
  <si>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</si>
  <si>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</si>
  <si>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</si>
  <si>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</si>
  <si>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</si>
  <si>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</si>
  <si>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</si>
  <si>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</si>
  <si>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</si>
  <si>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</si>
  <si>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</si>
  <si>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</si>
  <si>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</si>
  <si>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</si>
  <si>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</si>
  <si>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</si>
  <si>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</si>
  <si>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</si>
  <si>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</si>
  <si>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</si>
  <si>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</si>
  <si>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</si>
  <si>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</si>
  <si>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</si>
  <si>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</si>
  <si>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</si>
  <si>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</si>
  <si>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</si>
  <si>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</si>
  <si>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</si>
  <si>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</si>
  <si>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</si>
  <si>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</si>
  <si>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</si>
  <si>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</si>
  <si>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</si>
  <si>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</si>
  <si>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</si>
  <si>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</si>
  <si>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</si>
  <si>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</si>
  <si>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</si>
  <si>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</si>
  <si>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</si>
  <si>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</si>
  <si>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</si>
  <si>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</si>
  <si>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</si>
  <si>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</si>
  <si>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</si>
  <si>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</si>
  <si>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</si>
  <si>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</si>
  <si>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</si>
  <si>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</si>
  <si>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</si>
  <si>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</si>
  <si>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</si>
  <si>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</si>
  <si>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</si>
  <si>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</si>
  <si>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</si>
  <si>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</si>
  <si>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</si>
  <si>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</si>
  <si>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</si>
  <si>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</si>
  <si>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</si>
  <si>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</si>
  <si>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</si>
  <si>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</si>
  <si>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</si>
  <si>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</si>
  <si>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</si>
  <si>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</si>
  <si>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</si>
  <si>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</si>
  <si>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</si>
  <si>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</si>
  <si>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</si>
  <si>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</si>
  <si>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</si>
  <si>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</si>
  <si>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</si>
  <si>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</si>
  <si>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</si>
  <si>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</si>
  <si>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</si>
  <si>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</si>
  <si>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</si>
  <si>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</si>
  <si>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</si>
  <si>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</si>
  <si>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</si>
  <si>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</si>
  <si>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</si>
  <si>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</si>
  <si>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</si>
  <si>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</si>
  <si>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</si>
  <si>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</si>
  <si>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</si>
  <si>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</si>
  <si>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</si>
  <si>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</si>
  <si>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</si>
  <si>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</si>
  <si>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</si>
  <si>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</si>
  <si>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</si>
  <si>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</si>
  <si>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</si>
  <si>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</si>
  <si>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</si>
  <si>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</si>
  <si>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</si>
  <si>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</si>
  <si>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</si>
  <si>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</si>
  <si>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</si>
  <si>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</si>
  <si>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</si>
  <si>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</si>
  <si>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</si>
  <si>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</si>
  <si>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</si>
  <si>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</si>
  <si>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</si>
  <si>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</si>
  <si>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</si>
  <si>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</si>
  <si>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</si>
  <si>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</si>
  <si>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</si>
  <si>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</si>
  <si>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</si>
  <si>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</si>
  <si>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</si>
  <si>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</si>
  <si>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</si>
  <si>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</si>
  <si>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</si>
  <si>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</si>
  <si>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</si>
  <si>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</si>
  <si>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</si>
  <si>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</si>
  <si>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</si>
  <si>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</si>
  <si>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</si>
  <si>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</si>
  <si>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</si>
  <si>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</si>
  <si>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</si>
  <si>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</si>
  <si>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</si>
  <si>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</si>
  <si>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</si>
  <si>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</si>
  <si>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</si>
  <si>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</si>
  <si>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</si>
  <si>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</si>
  <si>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</si>
  <si>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</si>
  <si>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</si>
  <si>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</si>
  <si>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</si>
  <si>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</si>
  <si>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</si>
  <si>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</si>
  <si>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</si>
  <si>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</si>
  <si>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</si>
  <si>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</si>
  <si>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</si>
  <si>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</si>
  <si>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</si>
  <si>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</si>
  <si>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</si>
  <si>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</si>
  <si>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</si>
  <si>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</si>
  <si>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</si>
  <si>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</si>
  <si>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</si>
  <si>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</si>
  <si>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</si>
  <si>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</si>
  <si>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</si>
  <si>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</si>
  <si>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</si>
  <si>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</si>
  <si>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</si>
  <si>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</si>
  <si>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</si>
  <si>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</si>
  <si>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</si>
  <si>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</si>
  <si>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</si>
  <si>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</si>
  <si>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</si>
  <si>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</si>
  <si>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</si>
  <si>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</si>
  <si>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</si>
  <si>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</si>
  <si>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</si>
  <si>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</si>
  <si>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</si>
  <si>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</si>
  <si>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</si>
  <si>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</si>
  <si>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</si>
  <si>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</si>
  <si>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</si>
  <si>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</si>
  <si>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</si>
  <si>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</si>
  <si>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</si>
  <si>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</si>
  <si>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</si>
  <si>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</si>
  <si>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</si>
  <si>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</si>
  <si>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</si>
  <si>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</si>
  <si>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</si>
  <si>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</si>
  <si>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</si>
  <si>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</si>
  <si>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</si>
  <si>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</si>
  <si>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</si>
  <si>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</si>
  <si>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</si>
  <si>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</si>
  <si>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</si>
  <si>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</si>
  <si>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</si>
  <si>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</si>
  <si>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</si>
  <si>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</si>
  <si>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</si>
  <si>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</si>
  <si>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</si>
  <si>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</si>
  <si>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</si>
  <si>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</si>
  <si>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</si>
  <si>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</si>
  <si>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</si>
  <si>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</si>
  <si>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</si>
  <si>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</si>
  <si>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</si>
  <si>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</si>
  <si>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</si>
  <si>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</si>
  <si>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</si>
  <si>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</si>
  <si>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</si>
  <si>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</si>
  <si>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</si>
  <si>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</si>
  <si>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</si>
  <si>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</si>
  <si>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</si>
  <si>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</si>
  <si>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</si>
  <si>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</si>
  <si>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</si>
  <si>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</si>
  <si>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</si>
  <si>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</si>
  <si>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</si>
  <si>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</si>
  <si>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</si>
  <si>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</si>
  <si>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</si>
  <si>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</si>
  <si>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</si>
  <si>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</si>
  <si>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</si>
  <si>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</si>
  <si>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</si>
  <si>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</si>
  <si>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</si>
  <si>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</si>
  <si>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</si>
  <si>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</si>
  <si>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</si>
  <si>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</si>
  <si>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</si>
  <si>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</si>
  <si>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</si>
  <si>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</si>
  <si>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</si>
  <si>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</si>
  <si>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</si>
  <si>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</si>
  <si>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</si>
  <si>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</si>
  <si>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</si>
  <si>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</si>
  <si>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</si>
  <si>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</si>
  <si>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</si>
  <si>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</si>
  <si>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</si>
  <si>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</si>
  <si>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</si>
  <si>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</si>
  <si>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</si>
  <si>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</si>
  <si>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</si>
  <si>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</si>
  <si>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</si>
  <si>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</si>
  <si>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</si>
  <si>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</si>
  <si>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</si>
  <si>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</si>
  <si>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</si>
  <si>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</si>
  <si>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</si>
  <si>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</si>
  <si>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</si>
  <si>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</si>
  <si>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</si>
  <si>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</si>
  <si>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</si>
  <si>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</si>
  <si>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</si>
  <si>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</si>
  <si>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</si>
  <si>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</si>
  <si>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</si>
  <si>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</si>
  <si>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</si>
  <si>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</si>
  <si>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</si>
  <si>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</si>
  <si>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</si>
  <si>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</si>
  <si>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</si>
  <si>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</si>
  <si>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</si>
  <si>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</si>
  <si>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</si>
  <si>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</si>
  <si>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</si>
  <si>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</si>
  <si>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</si>
  <si>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</si>
  <si>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</si>
  <si>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</si>
  <si>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</si>
  <si>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</si>
  <si>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</si>
  <si>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</si>
  <si>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</si>
  <si>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</si>
  <si>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</si>
  <si>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</si>
  <si>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</si>
  <si>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</si>
  <si>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</si>
  <si>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</si>
  <si>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</si>
  <si>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</si>
  <si>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</si>
  <si>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</si>
  <si>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</si>
  <si>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</si>
  <si>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</si>
  <si>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</si>
  <si>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</si>
  <si>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</si>
  <si>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</si>
  <si>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</si>
  <si>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</si>
  <si>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</si>
  <si>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</si>
  <si>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</si>
  <si>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</si>
  <si>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</si>
  <si>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</si>
  <si>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</si>
  <si>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</si>
  <si>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</si>
  <si>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</si>
  <si>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</si>
  <si>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</si>
  <si>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</si>
  <si>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</si>
  <si>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</si>
  <si>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</si>
  <si>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</si>
  <si>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</si>
  <si>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</si>
  <si>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</si>
  <si>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</si>
  <si>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</si>
  <si>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</si>
  <si>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</si>
  <si>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</si>
  <si>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</si>
  <si>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</si>
  <si>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</si>
  <si>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</si>
  <si>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</si>
  <si>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</si>
  <si>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</si>
  <si>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</si>
  <si>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</si>
  <si>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</si>
  <si>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</si>
  <si>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</si>
  <si>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</si>
  <si>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</si>
  <si>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</si>
  <si>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</si>
  <si>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</si>
  <si>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</si>
  <si>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</si>
  <si>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</si>
  <si>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</si>
  <si>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</si>
  <si>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</si>
  <si>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</si>
  <si>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</si>
  <si>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</si>
  <si>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</si>
  <si>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</si>
  <si>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</si>
  <si>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</si>
  <si>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</si>
  <si>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</si>
  <si>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</si>
  <si>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</si>
  <si>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</si>
  <si>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</si>
  <si>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</si>
  <si>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</si>
  <si>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</si>
  <si>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</si>
  <si>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</si>
  <si>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</si>
  <si>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</si>
  <si>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</si>
  <si>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</si>
  <si>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</si>
  <si>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</si>
  <si>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</si>
  <si>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</si>
  <si>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</si>
  <si>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</si>
  <si>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</si>
  <si>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</si>
  <si>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</si>
  <si>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</si>
  <si>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</si>
  <si>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</si>
  <si>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</si>
  <si>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</si>
  <si>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</si>
  <si>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</si>
  <si>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</si>
  <si>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</si>
  <si>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</si>
  <si>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</si>
  <si>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</si>
  <si>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</si>
  <si>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</si>
  <si>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</si>
  <si>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</si>
  <si>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</si>
  <si>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</si>
  <si>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</si>
  <si>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</si>
  <si>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</si>
  <si>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</si>
  <si>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</si>
  <si>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</si>
  <si>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</si>
  <si>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</si>
  <si>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</si>
  <si>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</si>
  <si>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</si>
  <si>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</si>
  <si>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</si>
  <si>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</si>
  <si>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</si>
  <si>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</si>
  <si>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</si>
  <si>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</si>
  <si>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</si>
  <si>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</si>
  <si>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</si>
  <si>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</si>
  <si>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</si>
  <si>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</si>
  <si>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</si>
  <si>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</si>
  <si>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</si>
  <si>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</si>
  <si>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</si>
  <si>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</si>
  <si>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</si>
  <si>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</si>
  <si>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</si>
  <si>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</si>
  <si>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</si>
  <si>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</si>
  <si>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</si>
  <si>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</si>
  <si>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</si>
  <si>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</si>
  <si>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</si>
  <si>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</si>
  <si>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</si>
  <si>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</si>
  <si>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</si>
  <si>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</si>
  <si>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</si>
  <si>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</si>
  <si>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</si>
  <si>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</si>
  <si>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</si>
  <si>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</si>
  <si>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</si>
  <si>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</si>
  <si>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</si>
  <si>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</si>
  <si>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</si>
  <si>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</si>
  <si>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</si>
  <si>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</si>
  <si>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</si>
  <si>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</si>
  <si>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</si>
  <si>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</si>
  <si>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</si>
  <si>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</si>
  <si>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</si>
  <si>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</si>
  <si>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</si>
  <si>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</si>
  <si>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</si>
  <si>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</si>
  <si>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</si>
  <si>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</si>
  <si>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</si>
  <si>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</si>
  <si>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</si>
  <si>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</si>
  <si>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</si>
  <si>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</si>
  <si>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</si>
  <si>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</si>
  <si>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</si>
  <si>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</si>
  <si>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</si>
  <si>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</si>
  <si>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</si>
  <si>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</si>
  <si>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</si>
  <si>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</si>
  <si>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</si>
  <si>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</si>
  <si>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</si>
  <si>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</si>
  <si>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</si>
  <si>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</si>
  <si>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</si>
  <si>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</si>
  <si>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</si>
  <si>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</si>
  <si>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</si>
  <si>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</si>
  <si>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</si>
  <si>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</si>
  <si>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</si>
  <si>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</si>
  <si>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</si>
  <si>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</si>
  <si>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</si>
  <si>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</si>
  <si>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</si>
  <si>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</si>
  <si>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</si>
  <si>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</si>
  <si>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</si>
  <si>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</si>
  <si>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</si>
  <si>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</si>
  <si>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</si>
  <si>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</si>
  <si>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</si>
  <si>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</si>
  <si>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</si>
  <si>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</si>
  <si>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</si>
  <si>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</si>
  <si>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</si>
  <si>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</si>
  <si>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</si>
  <si>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</si>
  <si>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</si>
  <si>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</si>
  <si>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</si>
  <si>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</si>
  <si>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</si>
  <si>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</si>
  <si>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</si>
  <si>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</si>
  <si>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</si>
  <si>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</si>
  <si>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</si>
  <si>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</si>
  <si>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</si>
  <si>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</si>
  <si>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</si>
  <si>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</si>
  <si>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</si>
  <si>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</si>
  <si>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</si>
  <si>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</si>
  <si>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</si>
  <si>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</si>
  <si>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</si>
  <si>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</si>
  <si>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</si>
  <si>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</si>
  <si>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</si>
  <si>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</si>
  <si>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</si>
  <si>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</si>
  <si>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</si>
  <si>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</si>
  <si>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</si>
  <si>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</si>
  <si>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</si>
  <si>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</si>
  <si>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</si>
  <si>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</si>
  <si>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</si>
  <si>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</si>
  <si>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</si>
  <si>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</si>
  <si>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</si>
  <si>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</si>
  <si>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</si>
  <si>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</si>
  <si>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</si>
  <si>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</si>
  <si>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</si>
  <si>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</si>
  <si>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</si>
  <si>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</si>
  <si>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</si>
  <si>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</si>
  <si>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</si>
  <si>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</si>
  <si>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</si>
  <si>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</si>
  <si>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</si>
  <si>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</si>
  <si>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</si>
  <si>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</si>
  <si>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</si>
  <si>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</si>
  <si>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</si>
  <si>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</si>
  <si>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</si>
  <si>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</si>
  <si>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</si>
  <si>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</si>
  <si>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</si>
  <si>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</si>
  <si>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</si>
  <si>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</si>
  <si>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</si>
  <si>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</si>
  <si>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</si>
  <si>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</si>
  <si>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</si>
  <si>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</si>
  <si>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</si>
  <si>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</si>
  <si>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</si>
  <si>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</si>
  <si>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</si>
  <si>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</si>
  <si>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</si>
  <si>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</si>
  <si>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</si>
  <si>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</si>
  <si>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</si>
  <si>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</si>
  <si>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</si>
  <si>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</si>
  <si>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</si>
  <si>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</si>
  <si>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</si>
  <si>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</si>
  <si>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</si>
  <si>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</si>
  <si>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</si>
  <si>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</si>
  <si>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</si>
  <si>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</si>
  <si>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</si>
  <si>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</si>
  <si>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</si>
  <si>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</si>
  <si>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</si>
  <si>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</si>
  <si>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</si>
  <si>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</si>
  <si>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</si>
  <si>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</si>
  <si>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</si>
  <si>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</si>
  <si>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</si>
  <si>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</si>
  <si>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</si>
  <si>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</si>
  <si>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</si>
  <si>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</si>
  <si>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</si>
  <si>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</si>
  <si>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</si>
  <si>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</si>
  <si>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</si>
  <si>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</si>
  <si>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</si>
  <si>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</si>
  <si>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</si>
  <si>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</si>
  <si>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</si>
  <si>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</si>
  <si>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</si>
  <si>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</si>
  <si>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</si>
  <si>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</si>
  <si>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</si>
  <si>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</si>
  <si>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</si>
  <si>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</si>
  <si>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</si>
  <si>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</si>
  <si>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</si>
  <si>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</si>
  <si>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</si>
  <si>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</si>
  <si>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</si>
  <si>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</si>
  <si>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</si>
  <si>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</si>
  <si>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</si>
  <si>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</si>
  <si>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</si>
  <si>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</si>
  <si>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</si>
  <si>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</si>
  <si>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</si>
  <si>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</si>
  <si>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</si>
  <si>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</si>
  <si>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</si>
  <si>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</si>
  <si>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</si>
  <si>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</si>
  <si>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</si>
  <si>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</si>
  <si>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</si>
  <si>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</si>
  <si>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</si>
  <si>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</si>
  <si>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</si>
  <si>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</si>
  <si>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</si>
  <si>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</si>
  <si>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</si>
  <si>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</si>
  <si>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</si>
  <si>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</si>
  <si>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</si>
  <si>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</si>
  <si>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</si>
  <si>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</si>
  <si>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</si>
  <si>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</si>
  <si>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</si>
  <si>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</si>
  <si>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</si>
  <si>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</si>
  <si>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</si>
  <si>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</si>
  <si>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</si>
  <si>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</si>
  <si>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</si>
  <si>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</si>
  <si>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</si>
  <si>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</si>
  <si>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</si>
  <si>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</si>
  <si>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</si>
  <si>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</si>
  <si>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</si>
  <si>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</si>
  <si>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</si>
  <si>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</si>
  <si>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</si>
  <si>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</si>
  <si>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</si>
  <si>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</si>
  <si>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</si>
  <si>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</si>
  <si>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</si>
  <si>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</si>
  <si>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</si>
  <si>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</si>
  <si>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</si>
  <si>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</si>
  <si>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</si>
  <si>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</si>
  <si>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</si>
  <si>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</si>
  <si>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</si>
  <si>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</si>
  <si>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</si>
  <si>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</si>
  <si>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</si>
  <si>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</si>
  <si>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</si>
  <si>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</si>
  <si>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</si>
  <si>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</si>
  <si>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</si>
  <si>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</si>
  <si>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</si>
  <si>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</si>
  <si>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</si>
  <si>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</si>
  <si>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</si>
  <si>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</si>
  <si>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</si>
  <si>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</si>
  <si>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</si>
  <si>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</si>
  <si>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</si>
  <si>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</si>
  <si>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</si>
  <si>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</si>
  <si>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</si>
  <si>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</si>
  <si>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</si>
  <si>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</si>
  <si>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</si>
  <si>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</si>
  <si>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</si>
  <si>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</si>
  <si>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</si>
  <si>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</si>
  <si>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</si>
  <si>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</si>
  <si>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</si>
  <si>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</si>
  <si>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</si>
  <si>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</si>
  <si>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</si>
  <si>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</si>
  <si>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</si>
  <si>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</si>
  <si>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</si>
  <si>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</si>
  <si>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</si>
  <si>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</si>
  <si>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</si>
  <si>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</si>
  <si>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</si>
  <si>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</si>
  <si>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</si>
  <si>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</si>
  <si>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</si>
  <si>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</si>
  <si>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</si>
  <si>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</si>
  <si>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</si>
  <si>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</si>
  <si>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</si>
  <si>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</si>
  <si>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</si>
  <si>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</si>
  <si>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</si>
  <si>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</si>
  <si>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</si>
  <si>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</si>
  <si>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</si>
  <si>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</si>
  <si>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</si>
  <si>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</si>
  <si>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</si>
  <si>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</si>
  <si>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</si>
  <si>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</si>
  <si>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</si>
  <si>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</si>
  <si>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</si>
  <si>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</si>
  <si>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</si>
  <si>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</si>
  <si>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</si>
  <si>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</si>
  <si>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</si>
  <si>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</si>
  <si>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</si>
  <si>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</si>
  <si>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</si>
  <si>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</si>
  <si>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</si>
  <si>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</si>
  <si>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</si>
  <si>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</si>
  <si>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</si>
  <si>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</si>
  <si>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</si>
  <si>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</si>
  <si>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</si>
  <si>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</si>
  <si>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</si>
  <si>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</si>
  <si>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</si>
  <si>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</si>
  <si>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</si>
  <si>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</si>
  <si>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</si>
  <si>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</si>
  <si>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</si>
  <si>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</si>
  <si>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</si>
  <si>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</si>
  <si>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</si>
  <si>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</si>
  <si>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</si>
  <si>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</si>
  <si>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</si>
  <si>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</si>
  <si>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</si>
  <si>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</si>
  <si>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</si>
  <si>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</si>
  <si>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</si>
  <si>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</si>
  <si>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</si>
  <si>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</si>
  <si>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</si>
  <si>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</si>
  <si>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</si>
  <si>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</si>
  <si>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</si>
  <si>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</si>
  <si>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</si>
  <si>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</si>
  <si>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</si>
  <si>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</si>
  <si>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</si>
  <si>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</si>
  <si>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</si>
  <si>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</si>
  <si>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</si>
  <si>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</si>
  <si>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</si>
  <si>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</si>
  <si>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</si>
  <si>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</si>
  <si>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</si>
  <si>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</si>
  <si>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</si>
  <si>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</si>
  <si>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</si>
  <si>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</si>
  <si>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</si>
  <si>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</si>
  <si>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</si>
  <si>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</si>
  <si>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</si>
  <si>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</si>
  <si>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</si>
  <si>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</si>
  <si>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</si>
  <si>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</si>
  <si>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</si>
  <si>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</si>
  <si>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</si>
  <si>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</si>
  <si>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</si>
  <si>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</si>
  <si>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</si>
  <si>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</si>
  <si>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</si>
  <si>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</si>
  <si>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</si>
  <si>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</si>
  <si>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</si>
  <si>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</si>
  <si>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</si>
  <si>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</si>
  <si>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</si>
  <si>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</si>
  <si>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</si>
  <si>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</si>
  <si>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</si>
  <si>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</si>
  <si>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</si>
  <si>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</si>
  <si>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</si>
  <si>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</si>
  <si>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</si>
  <si>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</si>
  <si>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</si>
  <si>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</si>
  <si>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</si>
  <si>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</si>
  <si>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</si>
  <si>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</si>
  <si>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</si>
  <si>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</si>
  <si>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</si>
  <si>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</si>
  <si>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</si>
  <si>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</si>
  <si>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</si>
  <si>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</si>
  <si>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</si>
  <si>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</si>
  <si>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</si>
  <si>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</si>
  <si>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</si>
  <si>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</si>
  <si>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</si>
  <si>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</si>
  <si>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</si>
  <si>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</si>
  <si>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</si>
  <si>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</si>
  <si>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</si>
  <si>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</si>
  <si>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</si>
  <si>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</si>
  <si>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</si>
  <si>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</si>
  <si>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</si>
  <si>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</si>
  <si>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</si>
  <si>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</si>
  <si>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</si>
  <si>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</si>
  <si>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</si>
  <si>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</si>
  <si>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</si>
  <si>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</si>
  <si>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</si>
  <si>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</si>
  <si>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</si>
  <si>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</si>
  <si>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</si>
  <si>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</si>
  <si>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</si>
  <si>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</si>
  <si>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</si>
  <si>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</si>
  <si>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</si>
  <si>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</si>
  <si>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</si>
  <si>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</si>
  <si>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</si>
  <si>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</si>
  <si>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</si>
  <si>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</si>
  <si>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</si>
  <si>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</si>
  <si>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</si>
  <si>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</si>
  <si>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</si>
  <si>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</si>
  <si>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</si>
  <si>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</si>
  <si>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</si>
  <si>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</si>
  <si>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</si>
  <si>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</si>
  <si>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</si>
  <si>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</si>
  <si>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</si>
  <si>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</si>
  <si>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</si>
  <si>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</si>
  <si>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</si>
  <si>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</si>
  <si>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</si>
  <si>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</si>
  <si>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</si>
  <si>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</si>
  <si>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</si>
  <si>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</si>
  <si>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</si>
  <si>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</si>
  <si>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</si>
  <si>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</si>
  <si>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</si>
  <si>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</si>
  <si>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</si>
  <si>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</si>
  <si>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</si>
  <si>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</si>
  <si>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</si>
  <si>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</si>
  <si>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</si>
  <si>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</si>
  <si>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</si>
  <si>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</si>
  <si>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</si>
  <si>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</si>
  <si>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</si>
  <si>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</si>
  <si>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</si>
  <si>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</si>
  <si>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</si>
  <si>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</si>
  <si>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</si>
  <si>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</si>
  <si>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</si>
  <si>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</si>
  <si>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</si>
  <si>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</si>
  <si>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</si>
  <si>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</si>
  <si>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</si>
  <si>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</si>
  <si>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</si>
  <si>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</si>
  <si>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</si>
  <si>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</si>
  <si>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</si>
  <si>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</si>
  <si>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</si>
  <si>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</si>
  <si>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</si>
  <si>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</si>
  <si>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</si>
  <si>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</si>
  <si>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</si>
  <si>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</si>
  <si>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</si>
  <si>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</si>
  <si>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</si>
  <si>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</si>
  <si>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</si>
  <si>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</si>
  <si>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</si>
  <si>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</si>
  <si>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</si>
  <si>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</si>
  <si>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</si>
  <si>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</si>
  <si>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</si>
  <si>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</si>
  <si>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</si>
  <si>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</si>
  <si>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</si>
  <si>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</si>
  <si>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</si>
  <si>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</si>
  <si>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</si>
  <si>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</si>
  <si>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</si>
  <si>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</si>
  <si>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</si>
  <si>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</si>
  <si>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</si>
  <si>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</si>
  <si>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</si>
  <si>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</si>
  <si>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</si>
  <si>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</si>
  <si>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</si>
  <si>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</si>
  <si>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</si>
  <si>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</si>
  <si>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</si>
  <si>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</si>
  <si>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</si>
  <si>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</si>
  <si>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</si>
  <si>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</si>
  <si>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</si>
  <si>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</si>
  <si>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</si>
  <si>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</si>
  <si>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</si>
  <si>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</si>
  <si>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</si>
  <si>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</si>
  <si>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</si>
  <si>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</si>
  <si>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</si>
  <si>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</si>
  <si>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</si>
  <si>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</si>
  <si>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</si>
  <si>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</si>
  <si>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</si>
  <si>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</si>
  <si>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</si>
  <si>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</si>
  <si>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</si>
  <si>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</si>
  <si>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</si>
  <si>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</si>
  <si>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</si>
  <si>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</si>
  <si>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</si>
  <si>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</si>
  <si>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</si>
  <si>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</si>
  <si>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</si>
  <si>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</si>
  <si>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</si>
  <si>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</si>
  <si>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</si>
  <si>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</si>
  <si>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</si>
  <si>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</si>
  <si>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</si>
  <si>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</si>
  <si>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</si>
  <si>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</si>
  <si>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</si>
  <si>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</si>
  <si>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</si>
  <si>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</si>
  <si>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</si>
  <si>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</si>
  <si>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</si>
  <si>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</si>
  <si>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</si>
  <si>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</si>
  <si>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</si>
  <si>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</si>
  <si>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</si>
  <si>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</si>
  <si>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</si>
  <si>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</si>
  <si>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</si>
  <si>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</si>
  <si>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</si>
  <si>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</si>
  <si>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</si>
  <si>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</si>
  <si>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</si>
  <si>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</si>
  <si>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</si>
  <si>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</si>
  <si>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</si>
  <si>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</si>
  <si>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</si>
  <si>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</si>
  <si>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</si>
  <si>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</si>
  <si>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</si>
  <si>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</si>
  <si>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</si>
  <si>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</si>
  <si>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</si>
  <si>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</si>
  <si>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</si>
  <si>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</si>
  <si>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</si>
  <si>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</si>
  <si>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</si>
  <si>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</si>
  <si>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</si>
  <si>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</si>
  <si>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</si>
  <si>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</si>
  <si>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</si>
  <si>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</si>
  <si>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</si>
  <si>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</si>
  <si>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</si>
  <si>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</si>
  <si>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</si>
  <si>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</si>
  <si>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</si>
  <si>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</si>
  <si>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</si>
  <si>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</si>
  <si>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</si>
  <si>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</si>
  <si>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</si>
  <si>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</si>
  <si>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</si>
  <si>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</si>
  <si>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</si>
  <si>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</si>
  <si>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</si>
  <si>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</si>
  <si>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</si>
  <si>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</si>
  <si>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</si>
  <si>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</si>
  <si>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</si>
  <si>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</si>
  <si>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</si>
  <si>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</si>
  <si>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</si>
  <si>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</si>
  <si>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</si>
  <si>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</si>
  <si>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</si>
  <si>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</si>
  <si>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</si>
  <si>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</si>
  <si>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</si>
  <si>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</si>
  <si>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</si>
  <si>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</si>
  <si>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</si>
  <si>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</si>
  <si>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</si>
  <si>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</si>
  <si>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</si>
  <si>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</si>
  <si>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</si>
  <si>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</si>
  <si>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</si>
  <si>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</si>
  <si>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</si>
  <si>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</si>
  <si>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</si>
  <si>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</si>
  <si>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</si>
  <si>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</si>
  <si>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</si>
  <si>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</si>
  <si>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</si>
  <si>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</si>
  <si>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</si>
  <si>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</si>
  <si>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</si>
  <si>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</si>
  <si>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</si>
  <si>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</si>
  <si>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</si>
  <si>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</si>
  <si>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</si>
  <si>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</si>
  <si>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</si>
  <si>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</si>
  <si>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</si>
  <si>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</si>
  <si>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</si>
  <si>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</si>
  <si>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</si>
  <si>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</si>
  <si>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</si>
  <si>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</si>
  <si>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</si>
  <si>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</si>
  <si>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</si>
  <si>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</si>
  <si>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</si>
  <si>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</si>
  <si>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</si>
  <si>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</si>
  <si>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</si>
  <si>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</si>
  <si>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</si>
  <si>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</si>
  <si>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</si>
  <si>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</si>
  <si>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</si>
  <si>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</si>
  <si>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</si>
  <si>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</si>
  <si>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</si>
  <si>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</si>
  <si>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</si>
  <si>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</si>
  <si>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</si>
  <si>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</si>
  <si>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</si>
  <si>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</si>
  <si>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</si>
  <si>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</si>
  <si>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</si>
  <si>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</si>
  <si>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</si>
  <si>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</si>
  <si>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</si>
  <si>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</si>
  <si>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</si>
  <si>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</si>
  <si>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</si>
  <si>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</si>
  <si>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</si>
  <si>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</si>
  <si>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</si>
  <si>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</si>
  <si>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</si>
  <si>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</si>
  <si>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</si>
  <si>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</si>
  <si>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</si>
  <si>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</si>
  <si>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</si>
  <si>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</si>
  <si>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</si>
  <si>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</si>
  <si>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</si>
  <si>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</si>
  <si>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</si>
  <si>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</si>
  <si>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</si>
  <si>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</si>
  <si>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</si>
  <si>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</si>
  <si>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</si>
  <si>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</si>
  <si>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</si>
  <si>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</si>
  <si>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</si>
  <si>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</si>
  <si>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</si>
  <si>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</si>
  <si>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</si>
  <si>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</si>
  <si>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</si>
  <si>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</si>
  <si>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</si>
  <si>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</si>
  <si>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</si>
  <si>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</si>
  <si>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</si>
  <si>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</si>
  <si>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</si>
  <si>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</si>
  <si>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</si>
  <si>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</si>
  <si>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</si>
  <si>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</si>
  <si>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</si>
  <si>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</si>
  <si>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</si>
  <si>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</si>
  <si>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</si>
  <si>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</si>
  <si>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</si>
  <si>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</si>
  <si>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</si>
  <si>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</si>
  <si>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</si>
  <si>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</si>
  <si>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</si>
  <si>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</si>
  <si>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</si>
  <si>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</si>
  <si>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</si>
  <si>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</si>
  <si>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</si>
  <si>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</si>
  <si>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</si>
  <si>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</si>
  <si>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</si>
  <si>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</si>
  <si>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</si>
  <si>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</si>
  <si>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</si>
  <si>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</si>
  <si>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</si>
  <si>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</si>
  <si>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</si>
  <si>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</si>
  <si>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</si>
  <si>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</si>
  <si>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</si>
  <si>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</si>
  <si>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</si>
  <si>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</si>
  <si>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</si>
  <si>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</si>
  <si>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</si>
  <si>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</si>
  <si>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</si>
  <si>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</si>
  <si>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</si>
  <si>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</si>
  <si>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</si>
  <si>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</si>
  <si>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</si>
  <si>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</si>
  <si>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</si>
  <si>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</si>
  <si>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</si>
  <si>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</si>
  <si>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</si>
  <si>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</si>
  <si>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</si>
  <si>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</si>
  <si>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</si>
  <si>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</si>
  <si>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</si>
  <si>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</si>
  <si>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</si>
  <si>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</si>
  <si>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</si>
  <si>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</si>
  <si>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</si>
  <si>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</si>
  <si>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</si>
  <si>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</si>
  <si>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</si>
  <si>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</si>
  <si>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</si>
  <si>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</si>
  <si>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</si>
  <si>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</si>
  <si>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</si>
  <si>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</si>
  <si>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</si>
  <si>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</si>
  <si>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</si>
  <si>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</si>
  <si>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</si>
  <si>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</si>
  <si>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</si>
  <si>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</si>
  <si>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</si>
  <si>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</si>
  <si>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</si>
  <si>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</si>
  <si>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</si>
  <si>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</si>
  <si>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</si>
  <si>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</si>
  <si>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</si>
  <si>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</si>
  <si>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</si>
  <si>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</si>
  <si>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</si>
  <si>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</si>
  <si>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</si>
  <si>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</si>
  <si>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</si>
  <si>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</si>
  <si>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</si>
  <si>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</si>
  <si>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</si>
  <si>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</si>
  <si>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</si>
  <si>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</si>
  <si>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</si>
  <si>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</si>
  <si>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</si>
  <si>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</si>
  <si>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</si>
  <si>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</si>
  <si>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</si>
  <si>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</si>
  <si>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</si>
  <si>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</si>
  <si>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</si>
  <si>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</si>
  <si>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</si>
  <si>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</si>
  <si>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</si>
  <si>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</si>
  <si>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</si>
  <si>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</si>
  <si>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</si>
  <si>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</si>
  <si>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</si>
  <si>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</si>
  <si>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</si>
  <si>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</si>
  <si>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</si>
  <si>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</si>
  <si>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</si>
  <si>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</si>
  <si>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</si>
  <si>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</si>
  <si>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</si>
  <si>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</si>
  <si>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</si>
  <si>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</si>
  <si>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</si>
  <si>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</si>
  <si>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</si>
  <si>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</si>
  <si>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</si>
  <si>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</si>
  <si>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</si>
  <si>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</si>
  <si>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</si>
  <si>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</si>
  <si>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</si>
  <si>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</si>
  <si>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</si>
  <si>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</si>
  <si>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</si>
  <si>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</si>
  <si>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</si>
  <si>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</si>
  <si>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</si>
  <si>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</si>
  <si>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</si>
  <si>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</si>
  <si>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</si>
  <si>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</si>
  <si>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</si>
  <si>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</si>
  <si>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</si>
  <si>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</si>
  <si>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</si>
  <si>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</si>
  <si>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</si>
  <si>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</si>
  <si>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</si>
  <si>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</si>
  <si>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</si>
  <si>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</si>
  <si>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</si>
  <si>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</si>
  <si>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</si>
  <si>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</si>
  <si>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</si>
  <si>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</si>
  <si>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</si>
  <si>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</si>
  <si>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</si>
  <si>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</si>
  <si>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</si>
  <si>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</si>
  <si>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</si>
  <si>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</si>
  <si>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</si>
  <si>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</si>
  <si>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</si>
  <si>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</si>
  <si>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</si>
  <si>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</si>
  <si>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</si>
  <si>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</si>
  <si>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</si>
  <si>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</si>
  <si>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</si>
  <si>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</si>
  <si>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</si>
  <si>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</si>
  <si>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</si>
  <si>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</si>
  <si>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</si>
  <si>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</si>
  <si>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</si>
  <si>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</si>
  <si>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</si>
  <si>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</si>
  <si>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</si>
  <si>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</si>
  <si>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</si>
  <si>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</si>
  <si>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</si>
  <si>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</si>
  <si>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</si>
  <si>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</si>
  <si>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</si>
  <si>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</si>
  <si>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</si>
  <si>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</si>
  <si>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</si>
  <si>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</si>
  <si>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</si>
  <si>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</si>
  <si>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</si>
  <si>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</si>
  <si>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</si>
  <si>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</si>
  <si>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</si>
  <si>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</si>
  <si>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</si>
  <si>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</si>
  <si>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</si>
  <si>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</si>
  <si>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</si>
  <si>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</si>
  <si>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</si>
  <si>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</si>
  <si>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</si>
  <si>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</si>
  <si>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</si>
  <si>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</si>
  <si>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</si>
  <si>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</si>
  <si>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</si>
  <si>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</si>
  <si>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</si>
  <si>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</si>
  <si>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</si>
  <si>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</si>
  <si>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</si>
  <si>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</si>
  <si>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</si>
  <si>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</si>
  <si>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</si>
  <si>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</si>
  <si>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</si>
  <si>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</si>
  <si>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</si>
  <si>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</si>
  <si>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</si>
  <si>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</si>
  <si>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</si>
  <si>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</si>
  <si>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</si>
  <si>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</si>
  <si>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</si>
  <si>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</si>
  <si>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</si>
  <si>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</si>
  <si>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</si>
  <si>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</si>
  <si>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</si>
  <si>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</si>
  <si>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</si>
  <si>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</si>
  <si>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</si>
  <si>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</si>
  <si>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</si>
  <si>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</si>
  <si>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</si>
  <si>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</si>
  <si>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</si>
  <si>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</si>
  <si>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</si>
  <si>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</si>
  <si>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</si>
  <si>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</si>
  <si>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</si>
  <si>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</si>
  <si>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</si>
  <si>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</si>
  <si>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</si>
  <si>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</si>
  <si>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</si>
  <si>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</si>
  <si>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</si>
  <si>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</si>
  <si>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</si>
  <si>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</si>
  <si>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</si>
  <si>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</si>
  <si>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</si>
  <si>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</si>
  <si>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</si>
  <si>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</si>
  <si>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</si>
  <si>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</si>
  <si>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</si>
  <si>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</si>
  <si>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</si>
  <si>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</si>
  <si>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</si>
  <si>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</si>
  <si>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</si>
  <si>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</si>
  <si>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</si>
  <si>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</si>
  <si>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</si>
  <si>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</si>
  <si>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</si>
  <si>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</si>
  <si>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</si>
  <si>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</si>
  <si>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</si>
  <si>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</si>
  <si>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</si>
  <si>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</si>
  <si>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</si>
  <si>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</si>
  <si>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</si>
  <si>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</si>
  <si>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</si>
  <si>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</si>
  <si>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</si>
  <si>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</si>
  <si>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</si>
  <si>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</si>
  <si>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</si>
  <si>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</si>
  <si>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</si>
  <si>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</si>
  <si>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</si>
  <si>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</si>
  <si>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</si>
  <si>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</si>
  <si>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</si>
  <si>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</si>
  <si>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</si>
  <si>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</si>
  <si>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</si>
  <si>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</si>
  <si>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</si>
  <si>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</si>
  <si>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</si>
  <si>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</si>
  <si>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</si>
  <si>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</si>
  <si>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</si>
  <si>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</si>
  <si>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</si>
  <si>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</si>
  <si>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</si>
  <si>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</si>
  <si>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</si>
  <si>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</si>
  <si>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</si>
  <si>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</si>
  <si>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</si>
  <si>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</si>
  <si>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</si>
  <si>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</si>
  <si>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</si>
  <si>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</si>
  <si>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</si>
  <si>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</si>
  <si>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</si>
  <si>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</si>
  <si>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</si>
  <si>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</si>
  <si>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</si>
  <si>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</si>
  <si>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</si>
  <si>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</si>
  <si>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</si>
  <si>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</si>
  <si>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</si>
  <si>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</si>
  <si>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</si>
  <si>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</si>
  <si>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</si>
  <si>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</si>
  <si>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</si>
  <si>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</si>
  <si>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</si>
  <si>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</si>
  <si>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</si>
  <si>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</si>
  <si>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</si>
  <si>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</si>
  <si>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</si>
  <si>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</si>
  <si>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</si>
  <si>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</si>
  <si>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</si>
  <si>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</si>
  <si>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</si>
  <si>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</si>
  <si>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</si>
  <si>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</si>
  <si>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</si>
  <si>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</si>
  <si>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</si>
  <si>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</si>
  <si>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</si>
  <si>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</si>
  <si>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</si>
  <si>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</si>
  <si>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</si>
  <si>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</si>
  <si>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</si>
  <si>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</si>
  <si>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</si>
  <si>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</si>
  <si>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</si>
  <si>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</si>
  <si>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</si>
  <si>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</si>
  <si>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</si>
  <si>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</si>
  <si>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</si>
  <si>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</si>
  <si>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</si>
  <si>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</si>
  <si>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</si>
  <si>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</si>
  <si>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</si>
  <si>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</si>
  <si>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</si>
  <si>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</si>
  <si>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</si>
  <si>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</si>
  <si>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</si>
  <si>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</si>
  <si>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</si>
  <si>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</si>
  <si>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</si>
  <si>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</si>
  <si>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</si>
  <si>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</si>
  <si>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</si>
  <si>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</si>
  <si>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</si>
  <si>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</si>
  <si>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</si>
  <si>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</si>
  <si>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</si>
  <si>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</si>
  <si>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</si>
  <si>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</si>
  <si>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</si>
  <si>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</si>
  <si>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</si>
  <si>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</si>
  <si>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</si>
  <si>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</si>
  <si>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</si>
  <si>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</si>
  <si>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</si>
  <si>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</si>
  <si>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</si>
  <si>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</si>
  <si>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</si>
  <si>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</si>
  <si>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</si>
  <si>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</si>
  <si>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</si>
  <si>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</si>
  <si>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</si>
  <si>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</si>
  <si>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</si>
  <si>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</si>
  <si>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</si>
  <si>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</si>
  <si>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</si>
  <si>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</si>
  <si>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</si>
  <si>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</si>
  <si>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</si>
  <si>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</si>
  <si>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</si>
  <si>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</si>
  <si>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</si>
  <si>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</si>
  <si>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</si>
  <si>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</si>
  <si>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</si>
  <si>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</si>
  <si>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</si>
  <si>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</si>
  <si>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</si>
  <si>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</si>
  <si>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</si>
  <si>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</si>
  <si>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</si>
  <si>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</si>
  <si>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</si>
  <si>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</si>
  <si>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</si>
  <si>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</si>
  <si>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</si>
  <si>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</si>
  <si>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</si>
  <si>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</si>
  <si>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</si>
  <si>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</si>
  <si>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</si>
  <si>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</si>
  <si>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</si>
  <si>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</si>
  <si>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</si>
  <si>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</si>
  <si>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</si>
  <si>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</si>
  <si>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</si>
  <si>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</si>
  <si>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</si>
  <si>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</si>
  <si>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</si>
  <si>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</si>
  <si>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</si>
  <si>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</si>
  <si>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</si>
  <si>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</si>
  <si>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</si>
  <si>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</si>
  <si>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</si>
  <si>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</si>
  <si>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</si>
  <si>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</si>
  <si>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</si>
  <si>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</si>
  <si>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</si>
  <si>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</si>
  <si>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</si>
  <si>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</si>
  <si>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</si>
  <si>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</si>
  <si>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</si>
  <si>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</si>
  <si>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</si>
  <si>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</si>
  <si>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</si>
  <si>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</si>
  <si>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</si>
  <si>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</si>
  <si>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</si>
  <si>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</si>
  <si>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</si>
  <si>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</si>
  <si>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</si>
  <si>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</si>
  <si>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</si>
  <si>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</si>
  <si>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</si>
  <si>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</si>
  <si>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</si>
  <si>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</si>
  <si>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</si>
  <si>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</si>
  <si>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</si>
  <si>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</si>
  <si>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</si>
  <si>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</si>
  <si>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</si>
  <si>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</si>
  <si>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</si>
  <si>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</si>
  <si>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</si>
  <si>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</si>
  <si>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</si>
  <si>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</si>
  <si>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</si>
  <si>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</si>
  <si>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</si>
  <si>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</si>
  <si>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</si>
  <si>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</si>
  <si>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</si>
  <si>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</si>
  <si>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</si>
  <si>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</si>
  <si>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</si>
  <si>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</si>
  <si>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</si>
  <si>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</si>
  <si>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</si>
  <si>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</si>
  <si>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</si>
  <si>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</si>
  <si>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</si>
  <si>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</si>
  <si>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</si>
  <si>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</si>
  <si>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</si>
  <si>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</si>
  <si>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</si>
  <si>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</si>
  <si>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</si>
  <si>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</si>
  <si>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</si>
  <si>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</si>
  <si>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</si>
  <si>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</si>
  <si>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</si>
  <si>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</si>
  <si>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</si>
  <si>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</si>
  <si>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</si>
  <si>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</si>
  <si>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</si>
  <si>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</si>
  <si>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</si>
  <si>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</si>
  <si>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</si>
  <si>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</si>
  <si>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</si>
  <si>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</si>
  <si>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</si>
  <si>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</si>
  <si>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</si>
  <si>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</si>
  <si>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</si>
  <si>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</si>
  <si>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</si>
  <si>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</si>
  <si>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</si>
  <si>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</si>
  <si>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</si>
  <si>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</si>
  <si>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</si>
  <si>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</si>
  <si>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</si>
  <si>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</si>
  <si>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</si>
  <si>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</si>
  <si>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</si>
  <si>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</si>
  <si>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</si>
  <si>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</si>
  <si>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</si>
  <si>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</si>
  <si>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</si>
  <si>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</si>
  <si>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</si>
  <si>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</si>
  <si>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</si>
  <si>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</si>
  <si>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</si>
  <si>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</si>
  <si>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</si>
  <si>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</si>
  <si>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</si>
  <si>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</si>
  <si>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</si>
  <si>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</si>
  <si>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</si>
  <si>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</si>
  <si>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</si>
  <si>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</si>
  <si>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</si>
  <si>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</si>
  <si>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</si>
  <si>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</si>
  <si>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</si>
  <si>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</si>
  <si>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</si>
  <si>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</si>
  <si>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</si>
  <si>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</si>
  <si>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</si>
  <si>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</si>
  <si>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</si>
  <si>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</si>
  <si>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</si>
  <si>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</si>
  <si>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</si>
  <si>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</si>
  <si>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</si>
  <si>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</si>
  <si>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</si>
  <si>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</si>
  <si>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</si>
  <si>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</si>
  <si>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</si>
  <si>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</si>
  <si>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</si>
  <si>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</si>
  <si>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</si>
  <si>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</si>
  <si>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</si>
  <si>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</si>
  <si>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</si>
  <si>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</si>
  <si>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</si>
  <si>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</si>
  <si>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</si>
  <si>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</si>
  <si>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</si>
  <si>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</si>
  <si>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</si>
  <si>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</si>
  <si>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</si>
  <si>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</si>
  <si>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</si>
  <si>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</si>
  <si>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</si>
  <si>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</si>
  <si>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</si>
  <si>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</si>
  <si>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</si>
  <si>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</si>
  <si>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</si>
  <si>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</si>
  <si>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</si>
  <si>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</si>
  <si>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</si>
  <si>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</si>
  <si>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</si>
  <si>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</si>
  <si>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</si>
  <si>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</si>
  <si>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</si>
  <si>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</si>
  <si>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</si>
  <si>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</si>
  <si>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</si>
  <si>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</si>
  <si>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</si>
  <si>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</si>
  <si>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</si>
  <si>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</si>
  <si>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</si>
  <si>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</si>
  <si>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</si>
  <si>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</si>
  <si>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</si>
  <si>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</si>
  <si>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</si>
  <si>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</si>
  <si>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</si>
  <si>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</si>
  <si>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</si>
  <si>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</si>
  <si>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</si>
  <si>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</si>
  <si>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</si>
  <si>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</si>
  <si>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</si>
  <si>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</si>
  <si>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</si>
  <si>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</si>
  <si>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</si>
  <si>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</si>
  <si>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</si>
  <si>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</si>
  <si>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</si>
  <si>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</si>
  <si>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</si>
  <si>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</si>
  <si>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</si>
  <si>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</si>
  <si>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</si>
  <si>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</si>
  <si>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</si>
  <si>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</si>
  <si>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</si>
  <si>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</si>
  <si>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</si>
  <si>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</si>
  <si>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</si>
  <si>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</si>
  <si>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</si>
  <si>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</si>
  <si>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</si>
  <si>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</si>
  <si>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</si>
  <si>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</si>
  <si>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</si>
  <si>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</si>
  <si>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</si>
  <si>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</si>
  <si>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</si>
  <si>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</si>
  <si>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</si>
  <si>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</si>
  <si>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</si>
  <si>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</si>
  <si>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</si>
  <si>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</si>
  <si>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</si>
  <si>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</si>
  <si>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</si>
  <si>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</si>
  <si>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</si>
  <si>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</si>
  <si>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</si>
  <si>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</si>
  <si>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</si>
  <si>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</si>
  <si>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</si>
  <si>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</si>
  <si>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</si>
  <si>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</si>
  <si>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</si>
  <si>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</si>
  <si>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</si>
  <si>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</si>
  <si>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</si>
  <si>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</si>
  <si>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</si>
  <si>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</si>
  <si>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</si>
  <si>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</si>
  <si>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</si>
  <si>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</si>
  <si>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</si>
  <si>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</si>
  <si>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</si>
  <si>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</si>
  <si>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</si>
  <si>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</si>
  <si>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</si>
  <si>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</si>
  <si>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</si>
  <si>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</si>
  <si>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</si>
  <si>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</si>
  <si>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</si>
  <si>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</si>
  <si>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</si>
  <si>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</si>
  <si>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</si>
  <si>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</si>
  <si>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</si>
  <si>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</si>
  <si>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</si>
  <si>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</si>
  <si>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</si>
  <si>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</si>
  <si>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</si>
  <si>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</si>
  <si>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</si>
  <si>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</si>
  <si>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</si>
  <si>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</si>
  <si>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</si>
  <si>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</si>
  <si>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</si>
  <si>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</si>
  <si>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</si>
  <si>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</si>
  <si>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</si>
  <si>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</si>
  <si>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</si>
  <si>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</si>
  <si>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</si>
  <si>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</si>
  <si>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</si>
  <si>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</si>
  <si>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</si>
  <si>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</si>
  <si>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</si>
  <si>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</si>
  <si>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</si>
  <si>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</si>
  <si>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</si>
  <si>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</si>
  <si>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</si>
  <si>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</si>
  <si>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</si>
  <si>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</si>
  <si>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</si>
  <si>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</si>
  <si>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</si>
  <si>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</si>
  <si>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</si>
  <si>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</si>
  <si>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</si>
  <si>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</si>
  <si>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</si>
  <si>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</si>
  <si>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</si>
  <si>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</si>
  <si>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</si>
  <si>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</si>
  <si>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</si>
  <si>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</si>
  <si>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</si>
  <si>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</si>
  <si>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</si>
  <si>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</si>
  <si>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</si>
  <si>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</si>
  <si>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</si>
  <si>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</si>
  <si>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</si>
  <si>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</si>
  <si>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</si>
  <si>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</si>
  <si>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</si>
  <si>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</si>
  <si>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</si>
  <si>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</si>
  <si>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</si>
  <si>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</si>
  <si>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</si>
  <si>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</si>
  <si>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</si>
  <si>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</si>
  <si>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</si>
  <si>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</si>
  <si>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</si>
  <si>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</si>
  <si>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</si>
  <si>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</si>
  <si>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</si>
  <si>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</si>
  <si>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</si>
  <si>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</si>
  <si>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</si>
  <si>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</si>
  <si>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</si>
  <si>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</si>
  <si>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</si>
  <si>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</si>
  <si>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</si>
  <si>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</si>
  <si>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</si>
  <si>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</si>
  <si>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</si>
  <si>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</si>
  <si>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</si>
  <si>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</si>
  <si>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</si>
  <si>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</si>
  <si>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</si>
  <si>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</si>
  <si>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</si>
  <si>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</si>
  <si>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</si>
  <si>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</si>
  <si>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</si>
  <si>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</si>
  <si>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</si>
  <si>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</si>
  <si>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</si>
  <si>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</si>
  <si>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</si>
  <si>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</si>
  <si>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</si>
  <si>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</si>
  <si>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</si>
  <si>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</si>
  <si>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</si>
  <si>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</si>
  <si>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</si>
  <si>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</si>
  <si>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</si>
  <si>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</si>
  <si>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</si>
  <si>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</si>
  <si>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</si>
  <si>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</si>
  <si>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</si>
  <si>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</si>
  <si>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</si>
  <si>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</si>
  <si>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</si>
  <si>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</si>
  <si>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</si>
  <si>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</si>
  <si>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</si>
  <si>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</si>
  <si>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</si>
  <si>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</si>
  <si>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</si>
  <si>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</si>
  <si>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</si>
  <si>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</si>
  <si>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</si>
  <si>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</si>
  <si>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</si>
  <si>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</si>
  <si>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</si>
  <si>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</si>
  <si>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</si>
  <si>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</si>
  <si>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</si>
  <si>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</si>
  <si>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</si>
  <si>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</si>
  <si>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</si>
  <si>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</si>
  <si>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</si>
  <si>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</si>
  <si>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</si>
  <si>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</si>
  <si>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</si>
  <si>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</si>
  <si>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</si>
  <si>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</si>
  <si>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</si>
  <si>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</si>
  <si>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</si>
  <si>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</si>
  <si>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</si>
  <si>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</si>
  <si>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</si>
  <si>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</si>
  <si>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</si>
  <si>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</si>
  <si>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</si>
  <si>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</si>
  <si>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</si>
  <si>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</si>
  <si>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</si>
  <si>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</si>
  <si>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</si>
  <si>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</si>
  <si>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</si>
  <si>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</si>
  <si>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</si>
  <si>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</si>
  <si>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</si>
  <si>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</si>
  <si>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</si>
  <si>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</si>
  <si>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</si>
  <si>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</si>
  <si>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</si>
  <si>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</si>
  <si>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</si>
  <si>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</si>
  <si>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</si>
  <si>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</si>
  <si>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</si>
  <si>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</si>
  <si>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</si>
  <si>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</si>
  <si>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</si>
  <si>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</si>
  <si>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</si>
  <si>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</si>
  <si>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</si>
  <si>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</si>
  <si>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</si>
  <si>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</si>
  <si>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</si>
  <si>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</si>
  <si>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</si>
  <si>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</si>
  <si>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</si>
  <si>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</si>
  <si>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</si>
  <si>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</si>
  <si>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</si>
  <si>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</si>
  <si>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</si>
  <si>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</si>
  <si>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</si>
  <si>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</si>
  <si>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</si>
  <si>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</si>
  <si>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</si>
  <si>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</si>
  <si>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</si>
  <si>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</si>
  <si>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</si>
  <si>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</si>
  <si>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</si>
  <si>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</si>
  <si>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</si>
  <si>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</si>
  <si>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</si>
  <si>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</si>
  <si>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</si>
  <si>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</si>
  <si>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</si>
  <si>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</si>
  <si>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</si>
  <si>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</si>
  <si>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</si>
  <si>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</si>
  <si>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</si>
  <si>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</si>
  <si>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</si>
  <si>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</si>
  <si>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</si>
  <si>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</si>
  <si>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</si>
  <si>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</si>
  <si>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</si>
  <si>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</si>
  <si>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</si>
  <si>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</si>
  <si>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</si>
  <si>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</si>
  <si>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</si>
  <si>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</si>
  <si>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</si>
  <si>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</si>
  <si>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</si>
  <si>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</si>
  <si>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</si>
  <si>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</si>
  <si>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</si>
  <si>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</si>
  <si>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</si>
  <si>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</si>
  <si>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</si>
  <si>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</si>
  <si>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</si>
  <si>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</si>
  <si>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</si>
  <si>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</si>
  <si>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</si>
  <si>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</si>
  <si>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</si>
  <si>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</si>
  <si>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</si>
  <si>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</si>
  <si>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</si>
  <si>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</si>
  <si>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</si>
  <si>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</si>
  <si>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</si>
  <si>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</si>
  <si>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</si>
  <si>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</si>
  <si>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</si>
  <si>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</si>
  <si>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</si>
  <si>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</si>
  <si>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</si>
  <si>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</si>
  <si>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</si>
  <si>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</si>
  <si>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</si>
  <si>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</si>
  <si>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</si>
  <si>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</si>
  <si>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</si>
  <si>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</si>
  <si>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</si>
  <si>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</si>
  <si>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</si>
  <si>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</si>
  <si>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</si>
  <si>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</si>
  <si>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</si>
  <si>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</si>
  <si>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</si>
  <si>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</si>
  <si>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</si>
  <si>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</si>
  <si>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</si>
  <si>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</si>
  <si>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</si>
  <si>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</si>
  <si>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</si>
  <si>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</si>
  <si>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</si>
  <si>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</si>
  <si>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</si>
  <si>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</si>
  <si>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</si>
  <si>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</si>
  <si>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</si>
  <si>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</si>
  <si>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</si>
  <si>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</si>
  <si>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</si>
  <si>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</si>
  <si>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</si>
  <si>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</si>
  <si>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</si>
  <si>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</si>
  <si>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</si>
  <si>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</si>
  <si>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</si>
  <si>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</si>
  <si>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</si>
  <si>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</si>
  <si>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</si>
  <si>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</si>
  <si>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</si>
  <si>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</si>
  <si>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</si>
  <si>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</si>
  <si>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</si>
  <si>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</si>
  <si>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</si>
  <si>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</si>
  <si>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</si>
  <si>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</si>
  <si>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</si>
  <si>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</si>
  <si>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</si>
  <si>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</si>
  <si>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</si>
  <si>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</si>
  <si>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</si>
  <si>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</si>
  <si>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</si>
  <si>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</si>
  <si>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</si>
  <si>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</si>
  <si>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</si>
  <si>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</si>
  <si>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</si>
  <si>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</si>
  <si>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</si>
  <si>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</si>
  <si>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</si>
  <si>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</si>
  <si>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</si>
  <si>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</si>
  <si>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</si>
  <si>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</si>
  <si>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</si>
  <si>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</si>
  <si>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</si>
  <si>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</si>
  <si>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</si>
  <si>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</si>
  <si>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</si>
  <si>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</si>
  <si>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</si>
  <si>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</si>
  <si>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</si>
  <si>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</si>
  <si>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</si>
  <si>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</si>
  <si>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</si>
  <si>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</si>
  <si>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</si>
  <si>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</si>
  <si>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</si>
  <si>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</si>
  <si>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</si>
  <si>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</si>
  <si>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</si>
  <si>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</si>
  <si>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</si>
  <si>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</si>
  <si>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</si>
  <si>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</si>
  <si>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</si>
  <si>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</si>
  <si>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</si>
  <si>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</si>
  <si>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</si>
  <si>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</si>
  <si>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</si>
  <si>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</si>
  <si>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</si>
  <si>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</si>
  <si>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</si>
  <si>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</si>
  <si>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</si>
  <si>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</si>
  <si>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</si>
  <si>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</si>
  <si>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</si>
  <si>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</si>
  <si>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</si>
  <si>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</si>
  <si>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</si>
  <si>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</si>
  <si>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</si>
  <si>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</si>
  <si>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</si>
  <si>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</si>
  <si>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</si>
  <si>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</si>
  <si>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</si>
  <si>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</si>
  <si>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</si>
  <si>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</si>
  <si>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</si>
  <si>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</si>
  <si>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</si>
  <si>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</si>
  <si>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</si>
  <si>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</si>
  <si>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</si>
  <si>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</si>
  <si>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</si>
  <si>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</si>
  <si>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</si>
  <si>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</si>
  <si>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</si>
  <si>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</si>
  <si>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</si>
  <si>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</si>
  <si>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</si>
  <si>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</si>
  <si>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</si>
  <si>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</si>
  <si>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</si>
  <si>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</si>
  <si>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</si>
  <si>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</si>
  <si>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</si>
  <si>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</si>
  <si>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</si>
  <si>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</si>
  <si>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</si>
  <si>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</si>
  <si>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</si>
  <si>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</si>
  <si>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</si>
  <si>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</si>
  <si>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</si>
  <si>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</si>
  <si>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</si>
  <si>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</si>
  <si>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</si>
  <si>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</si>
  <si>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</si>
  <si>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</si>
  <si>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</si>
  <si>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</si>
  <si>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</si>
  <si>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</si>
  <si>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</si>
  <si>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</si>
  <si>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</si>
  <si>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</si>
  <si>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</si>
  <si>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</si>
  <si>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</si>
  <si>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</si>
  <si>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</si>
  <si>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</si>
  <si>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</si>
  <si>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</si>
  <si>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</si>
  <si>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</si>
  <si>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</si>
  <si>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</si>
  <si>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</si>
  <si>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</si>
  <si>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</si>
  <si>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</si>
  <si>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</si>
  <si>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</si>
  <si>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</si>
  <si>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</si>
  <si>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</si>
  <si>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</si>
  <si>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</si>
  <si>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</si>
  <si>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</si>
  <si>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</si>
  <si>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</si>
  <si>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</si>
  <si>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</si>
  <si>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</si>
  <si>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</si>
  <si>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</si>
  <si>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</si>
  <si>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</si>
  <si>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</si>
  <si>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</si>
  <si>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</si>
  <si>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</si>
  <si>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</si>
  <si>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</si>
  <si>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</si>
  <si>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</si>
  <si>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</si>
  <si>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</si>
  <si>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</si>
  <si>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</si>
  <si>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</si>
  <si>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</si>
  <si>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</si>
  <si>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</si>
  <si>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</si>
  <si>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</si>
  <si>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</si>
  <si>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</si>
  <si>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</si>
  <si>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</si>
  <si>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</si>
  <si>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</si>
  <si>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</si>
  <si>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</si>
  <si>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</si>
  <si>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</si>
  <si>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</si>
  <si>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</si>
  <si>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</si>
  <si>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</si>
  <si>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</si>
  <si>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</si>
  <si>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</si>
  <si>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</si>
  <si>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</si>
  <si>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</si>
  <si>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</si>
  <si>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</si>
  <si>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</si>
  <si>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</si>
  <si>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</si>
  <si>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</si>
  <si>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</si>
  <si>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</si>
  <si>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</si>
  <si>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</si>
  <si>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</si>
  <si>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</si>
  <si>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</si>
  <si>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</si>
  <si>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</si>
  <si>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</si>
  <si>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</si>
  <si>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</si>
  <si>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</si>
  <si>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</si>
  <si>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</si>
  <si>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</si>
  <si>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</si>
  <si>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</si>
  <si>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</si>
  <si>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</si>
  <si>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</si>
  <si>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</si>
  <si>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</si>
  <si>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</si>
  <si>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</si>
  <si>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</si>
  <si>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</si>
  <si>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</si>
  <si>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</si>
  <si>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</si>
  <si>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</si>
  <si>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</si>
  <si>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</si>
  <si>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</si>
  <si>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</si>
  <si>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</si>
  <si>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</si>
  <si>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</si>
  <si>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</si>
  <si>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</si>
  <si>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</si>
  <si>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</si>
  <si>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</si>
  <si>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</si>
  <si>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</si>
  <si>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</si>
  <si>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</si>
  <si>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</si>
  <si>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</si>
  <si>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</si>
  <si>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</si>
  <si>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</si>
  <si>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</si>
  <si>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</si>
  <si>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</si>
  <si>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</si>
  <si>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</si>
  <si>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</si>
  <si>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</si>
  <si>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</si>
  <si>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</si>
  <si>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</si>
  <si>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</si>
  <si>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</si>
  <si>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</si>
  <si>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</si>
  <si>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</si>
  <si>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</si>
  <si>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</si>
  <si>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</si>
  <si>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</si>
  <si>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</si>
  <si>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</si>
  <si>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</si>
  <si>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</si>
  <si>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</si>
  <si>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</si>
  <si>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</si>
  <si>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</si>
  <si>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</si>
  <si>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</si>
  <si>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</si>
  <si>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</si>
  <si>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</si>
  <si>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</si>
  <si>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</si>
  <si>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</si>
  <si>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</si>
  <si>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</si>
  <si>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</si>
  <si>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</si>
  <si>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</si>
  <si>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</si>
  <si>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</si>
  <si>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</si>
  <si>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</si>
  <si>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</si>
  <si>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</si>
  <si>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</si>
  <si>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</si>
  <si>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</si>
  <si>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</si>
  <si>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</si>
  <si>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</si>
  <si>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</si>
  <si>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</si>
  <si>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</si>
  <si>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</si>
  <si>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</si>
  <si>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</si>
  <si>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</si>
  <si>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</si>
  <si>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</si>
  <si>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</si>
  <si>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</si>
  <si>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</si>
  <si>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</si>
  <si>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</si>
  <si>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</si>
  <si>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</si>
  <si>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</si>
  <si>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</si>
  <si>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</si>
  <si>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</si>
  <si>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</si>
  <si>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</si>
  <si>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</si>
  <si>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</si>
  <si>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</si>
  <si>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</si>
  <si>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</si>
  <si>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</si>
  <si>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</si>
  <si>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</si>
  <si>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</si>
  <si>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</si>
  <si>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</si>
  <si>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</si>
  <si>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</si>
  <si>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</si>
  <si>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</si>
  <si>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</si>
  <si>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</si>
  <si>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</si>
  <si>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</si>
  <si>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</si>
  <si>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</si>
  <si>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</si>
  <si>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</si>
  <si>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</si>
  <si>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</si>
  <si>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</si>
  <si>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</si>
  <si>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</si>
  <si>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</si>
  <si>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</si>
  <si>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</si>
  <si>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</si>
  <si>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</si>
  <si>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</si>
  <si>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</si>
  <si>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</si>
  <si>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</si>
  <si>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</si>
  <si>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</si>
  <si>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</si>
  <si>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</si>
  <si>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</si>
  <si>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</si>
  <si>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</si>
  <si>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</si>
  <si>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</si>
  <si>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</si>
  <si>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</si>
  <si>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</si>
  <si>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</si>
  <si>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</si>
  <si>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</si>
  <si>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</si>
  <si>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</si>
  <si>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</si>
  <si>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</si>
  <si>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</si>
  <si>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</si>
  <si>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</si>
  <si>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</si>
  <si>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</si>
  <si>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</si>
  <si>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</si>
  <si>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</si>
  <si>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</si>
  <si>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</si>
  <si>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</si>
  <si>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</si>
  <si>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</si>
  <si>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</si>
  <si>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</si>
  <si>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</si>
  <si>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</si>
  <si>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</si>
  <si>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</si>
  <si>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</si>
  <si>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</si>
  <si>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</si>
  <si>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</si>
  <si>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</si>
  <si>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</si>
  <si>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</si>
  <si>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</si>
  <si>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</si>
  <si>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</si>
  <si>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</si>
  <si>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</si>
  <si>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</si>
  <si>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</si>
  <si>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</si>
  <si>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</si>
  <si>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</si>
  <si>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</si>
  <si>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</si>
  <si>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</si>
  <si>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</si>
  <si>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</si>
  <si>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</si>
  <si>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</si>
  <si>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</si>
  <si>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</si>
  <si>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</si>
  <si>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</si>
  <si>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</si>
  <si>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</si>
  <si>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</si>
  <si>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</si>
  <si>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</si>
  <si>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</si>
  <si>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</si>
  <si>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</si>
  <si>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</si>
  <si>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</si>
  <si>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</si>
  <si>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</si>
  <si>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</si>
  <si>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</si>
  <si>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</si>
  <si>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</si>
  <si>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</si>
  <si>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</si>
  <si>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</si>
  <si>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</si>
  <si>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</si>
  <si>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</si>
  <si>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</si>
  <si>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</si>
  <si>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</si>
  <si>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</si>
  <si>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</si>
  <si>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</si>
  <si>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</si>
  <si>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</si>
  <si>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</si>
  <si>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</si>
  <si>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</si>
  <si>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</si>
  <si>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</si>
  <si>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</si>
  <si>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</si>
  <si>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</si>
  <si>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</si>
  <si>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</si>
  <si>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</si>
  <si>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</si>
  <si>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</si>
  <si>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</si>
  <si>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</si>
  <si>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</si>
  <si>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</si>
  <si>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</si>
  <si>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</si>
  <si>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</si>
  <si>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</si>
  <si>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</si>
  <si>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</si>
  <si>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</si>
  <si>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</si>
  <si>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</si>
  <si>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</si>
  <si>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</si>
  <si>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</si>
  <si>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</si>
  <si>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</si>
  <si>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</si>
  <si>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</si>
  <si>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</si>
  <si>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</si>
  <si>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</si>
  <si>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</si>
  <si>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</si>
  <si>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</si>
  <si>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</si>
  <si>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</si>
  <si>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</si>
  <si>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</si>
  <si>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</si>
  <si>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</si>
  <si>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</si>
  <si>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</si>
  <si>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</si>
  <si>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</si>
  <si>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</si>
  <si>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</si>
  <si>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</si>
  <si>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</si>
  <si>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</si>
  <si>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</si>
  <si>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</si>
  <si>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</si>
  <si>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</si>
  <si>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</si>
  <si>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</si>
  <si>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</si>
  <si>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</si>
  <si>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</si>
  <si>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</si>
  <si>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</si>
  <si>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</si>
  <si>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</si>
  <si>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</si>
  <si>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</si>
  <si>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</si>
  <si>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</si>
  <si>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</si>
  <si>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</si>
  <si>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</si>
  <si>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</si>
  <si>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</si>
  <si>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</si>
  <si>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</si>
  <si>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</si>
  <si>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</si>
  <si>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</si>
  <si>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</si>
  <si>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</si>
  <si>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</si>
  <si>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</si>
  <si>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</si>
  <si>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</si>
  <si>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</si>
  <si>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</si>
  <si>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</si>
  <si>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</si>
  <si>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</si>
  <si>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</si>
  <si>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</si>
  <si>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</si>
  <si>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</si>
  <si>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</si>
  <si>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</si>
  <si>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</si>
  <si>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</si>
  <si>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</si>
  <si>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</si>
  <si>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</si>
  <si>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</si>
  <si>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</si>
  <si>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</si>
  <si>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</si>
  <si>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</si>
  <si>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</si>
  <si>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</si>
  <si>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</si>
  <si>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</si>
  <si>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</si>
  <si>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</si>
  <si>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</si>
  <si>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</si>
  <si>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</si>
  <si>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</si>
  <si>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</si>
  <si>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</si>
  <si>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</si>
  <si>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</si>
  <si>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</si>
  <si>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</si>
  <si>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</si>
  <si>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</si>
  <si>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</si>
  <si>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</si>
  <si>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</si>
  <si>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</si>
  <si>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</si>
  <si>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</si>
  <si>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</si>
  <si>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</si>
  <si>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</si>
  <si>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</si>
  <si>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</si>
  <si>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</si>
  <si>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</si>
  <si>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</si>
  <si>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</si>
  <si>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</si>
  <si>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</si>
  <si>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</si>
  <si>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</si>
  <si>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</si>
  <si>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</si>
  <si>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</si>
  <si>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</si>
  <si>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</si>
  <si>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</si>
  <si>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</si>
  <si>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</si>
  <si>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</si>
  <si>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</si>
  <si>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</si>
  <si>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</si>
  <si>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</si>
  <si>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</si>
  <si>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</si>
  <si>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</si>
  <si>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</si>
  <si>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</si>
  <si>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</si>
  <si>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</si>
  <si>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</si>
  <si>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</si>
  <si>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</si>
  <si>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</si>
  <si>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</si>
  <si>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</si>
  <si>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</si>
  <si>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</si>
  <si>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</si>
  <si>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</si>
  <si>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</si>
  <si>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</si>
  <si>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</si>
  <si>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</si>
  <si>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</si>
  <si>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</si>
  <si>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</si>
  <si>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</si>
  <si>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</si>
  <si>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</si>
  <si>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</si>
  <si>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</si>
  <si>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</si>
  <si>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</si>
  <si>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</si>
  <si>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</si>
  <si>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</si>
  <si>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</si>
  <si>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</si>
  <si>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</si>
  <si>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</si>
  <si>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</si>
  <si>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</si>
  <si>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</si>
  <si>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</si>
  <si>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</si>
  <si>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</si>
  <si>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</si>
  <si>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</si>
  <si>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</si>
  <si>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</si>
  <si>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</si>
  <si>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</si>
  <si>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</si>
  <si>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</si>
  <si>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</si>
  <si>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</si>
  <si>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</si>
  <si>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</si>
  <si>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</si>
  <si>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</si>
  <si>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</si>
  <si>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</si>
  <si>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</si>
  <si>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</si>
  <si>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</si>
  <si>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</si>
  <si>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</si>
  <si>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</si>
  <si>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</si>
  <si>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</si>
  <si>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</si>
  <si>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</si>
  <si>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</si>
  <si>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</si>
  <si>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</si>
  <si>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</si>
  <si>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</si>
  <si>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</si>
  <si>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</si>
  <si>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</si>
  <si>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</si>
  <si>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</si>
  <si>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</si>
  <si>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</si>
  <si>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</si>
  <si>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</si>
  <si>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</si>
  <si>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</si>
  <si>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</si>
  <si>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</si>
  <si>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</si>
  <si>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</si>
  <si>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</si>
  <si>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</si>
  <si>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</si>
  <si>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</si>
  <si>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</si>
  <si>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</si>
  <si>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</si>
  <si>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</si>
  <si>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</si>
  <si>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</si>
  <si>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</si>
  <si>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</si>
  <si>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</si>
  <si>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</si>
  <si>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</si>
  <si>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</si>
  <si>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</si>
  <si>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</si>
  <si>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</si>
  <si>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</si>
  <si>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</si>
  <si>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</si>
  <si>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</si>
  <si>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</si>
  <si>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</si>
  <si>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</si>
  <si>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</si>
  <si>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</si>
  <si>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</si>
  <si>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</si>
  <si>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</si>
  <si>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</si>
  <si>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</si>
  <si>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</si>
  <si>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</si>
  <si>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</si>
  <si>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</si>
  <si>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</si>
  <si>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</si>
  <si>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</si>
  <si>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</si>
  <si>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</si>
  <si>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</si>
  <si>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</si>
  <si>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</si>
  <si>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</si>
  <si>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</si>
  <si>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</si>
  <si>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</si>
  <si>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</si>
  <si>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</si>
  <si>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</si>
  <si>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</si>
  <si>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</si>
  <si>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</si>
  <si>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</si>
  <si>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</si>
  <si>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</si>
  <si>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</si>
  <si>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</si>
  <si>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</si>
  <si>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</si>
  <si>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</si>
  <si>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</si>
  <si>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</si>
  <si>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</si>
  <si>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</si>
  <si>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</si>
  <si>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</si>
  <si>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</si>
  <si>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</si>
  <si>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</si>
  <si>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</si>
  <si>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</si>
  <si>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</si>
  <si>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</si>
  <si>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</si>
  <si>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</si>
  <si>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</si>
  <si>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</si>
  <si>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</si>
  <si>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</si>
  <si>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</si>
  <si>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</si>
  <si>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</si>
  <si>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</si>
  <si>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</si>
  <si>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</si>
  <si>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</si>
  <si>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</si>
  <si>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</si>
  <si>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</si>
  <si>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</si>
  <si>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</si>
  <si>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</si>
  <si>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</si>
  <si>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</si>
  <si>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</si>
  <si>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</si>
  <si>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</si>
  <si>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</si>
  <si>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</si>
  <si>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</si>
  <si>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</si>
  <si>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</si>
  <si>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</si>
  <si>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</si>
  <si>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</si>
  <si>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</si>
  <si>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</si>
  <si>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</si>
  <si>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</si>
  <si>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</si>
  <si>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</si>
  <si>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</si>
  <si>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</si>
  <si>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</si>
  <si>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</si>
  <si>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</si>
  <si>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</si>
  <si>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</si>
  <si>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</si>
  <si>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</si>
  <si>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</si>
  <si>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</si>
  <si>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</si>
  <si>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</si>
  <si>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</si>
  <si>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</si>
  <si>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</si>
  <si>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</si>
  <si>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</si>
  <si>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</si>
  <si>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</si>
  <si>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</si>
  <si>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</si>
  <si>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</si>
  <si>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</si>
  <si>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</si>
  <si>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</si>
  <si>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</si>
  <si>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</si>
  <si>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</si>
  <si>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</si>
  <si>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</si>
  <si>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</si>
  <si>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</si>
  <si>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</si>
  <si>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</si>
  <si>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</si>
  <si>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</si>
  <si>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</si>
  <si>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</si>
  <si>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</si>
  <si>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</si>
  <si>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</si>
  <si>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</si>
  <si>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</si>
  <si>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</si>
  <si>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</si>
  <si>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</si>
  <si>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</si>
  <si>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</si>
  <si>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</si>
  <si>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</si>
  <si>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</si>
  <si>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</si>
  <si>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</si>
  <si>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</si>
  <si>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</si>
  <si>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</si>
  <si>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</si>
  <si>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</si>
  <si>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</si>
  <si>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</si>
  <si>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</si>
  <si>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</si>
  <si>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</si>
  <si>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</si>
  <si>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</si>
  <si>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</si>
  <si>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</si>
  <si>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</si>
  <si>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</si>
  <si>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</si>
  <si>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</si>
  <si>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</si>
  <si>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</si>
  <si>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</si>
  <si>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</si>
  <si>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</si>
  <si>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</si>
  <si>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</si>
  <si>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</si>
  <si>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</si>
  <si>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</si>
  <si>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</si>
  <si>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</si>
  <si>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</si>
  <si>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</si>
  <si>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</si>
  <si>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</si>
  <si>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</si>
  <si>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</si>
  <si>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</si>
  <si>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</si>
  <si>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</si>
  <si>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</si>
  <si>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</si>
  <si>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</si>
  <si>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</si>
  <si>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</si>
  <si>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</si>
  <si>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</si>
  <si>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</si>
  <si>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</si>
  <si>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</si>
  <si>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</si>
  <si>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</si>
  <si>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</si>
  <si>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</si>
  <si>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</si>
  <si>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</si>
  <si>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</si>
  <si>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</si>
  <si>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</si>
  <si>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</si>
  <si>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</si>
  <si>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</si>
  <si>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</si>
  <si>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</si>
  <si>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</si>
  <si>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</si>
  <si>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</si>
  <si>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</si>
  <si>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</si>
  <si>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</si>
  <si>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</si>
  <si>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</si>
  <si>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</si>
  <si>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</si>
  <si>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</si>
  <si>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</si>
  <si>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</si>
  <si>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</si>
  <si>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</si>
  <si>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</si>
  <si>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</si>
  <si>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</si>
  <si>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</si>
  <si>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</si>
  <si>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</si>
  <si>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</si>
  <si>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</si>
  <si>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</si>
  <si>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</si>
  <si>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</si>
  <si>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</si>
  <si>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</si>
  <si>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</si>
  <si>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</si>
  <si>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</si>
  <si>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</si>
  <si>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</si>
  <si>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</si>
  <si>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</si>
  <si>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</si>
  <si>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</si>
  <si>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</si>
  <si>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</si>
  <si>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</si>
  <si>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</si>
  <si>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</si>
  <si>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</si>
  <si>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</si>
  <si>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</si>
  <si>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</si>
  <si>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</si>
  <si>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</si>
  <si>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</si>
  <si>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</si>
  <si>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</si>
  <si>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</si>
  <si>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</si>
  <si>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</si>
  <si>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</si>
  <si>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</si>
  <si>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</si>
  <si>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</si>
  <si>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</si>
  <si>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</si>
  <si>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</si>
  <si>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</si>
  <si>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</si>
  <si>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</si>
  <si>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</si>
  <si>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</si>
  <si>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</si>
  <si>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</si>
  <si>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</si>
  <si>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</si>
  <si>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</si>
  <si>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</si>
  <si>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</si>
  <si>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</si>
  <si>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</si>
  <si>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</si>
  <si>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</si>
  <si>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</si>
  <si>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</si>
  <si>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</si>
  <si>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</si>
  <si>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</si>
  <si>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</si>
  <si>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</si>
  <si>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</si>
  <si>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</si>
  <si>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</si>
  <si>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</si>
  <si>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</si>
  <si>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</si>
  <si>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</si>
  <si>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</si>
  <si>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</si>
  <si>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</si>
  <si>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</si>
  <si>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</si>
  <si>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</si>
  <si>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</si>
  <si>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</si>
  <si>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</si>
  <si>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</si>
  <si>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</si>
  <si>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</si>
  <si>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</si>
  <si>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</si>
  <si>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</si>
  <si>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</si>
  <si>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</si>
  <si>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</si>
  <si>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</si>
  <si>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</si>
  <si>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</si>
  <si>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</si>
  <si>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</si>
  <si>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</si>
  <si>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</si>
  <si>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</si>
  <si>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</si>
  <si>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</si>
  <si>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</si>
  <si>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</si>
  <si>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</si>
  <si>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</si>
  <si>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</si>
  <si>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</si>
  <si>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</si>
  <si>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</si>
  <si>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</si>
  <si>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</si>
  <si>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</si>
  <si>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</si>
  <si>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</si>
  <si>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</si>
  <si>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</si>
  <si>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</si>
  <si>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</si>
  <si>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</si>
  <si>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</si>
  <si>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</si>
  <si>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</si>
  <si>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</si>
  <si>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</si>
  <si>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</si>
  <si>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</si>
  <si>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</si>
  <si>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</si>
  <si>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</si>
  <si>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</si>
  <si>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</si>
  <si>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</si>
  <si>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</si>
  <si>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</si>
  <si>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</si>
  <si>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</si>
  <si>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</si>
  <si>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</si>
  <si>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</si>
  <si>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</si>
  <si>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</si>
  <si>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</si>
  <si>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</si>
  <si>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</si>
  <si>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</si>
  <si>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</si>
  <si>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</si>
  <si>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</si>
  <si>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</si>
  <si>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</si>
  <si>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</si>
  <si>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</si>
  <si>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</si>
  <si>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</si>
  <si>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</si>
  <si>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</si>
  <si>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</si>
  <si>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</si>
  <si>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</si>
  <si>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</si>
  <si>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</si>
  <si>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</si>
  <si>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</si>
  <si>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</si>
  <si>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</si>
  <si>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</si>
  <si>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</si>
  <si>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</si>
  <si>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</si>
  <si>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</si>
  <si>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</si>
  <si>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</si>
  <si>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</si>
  <si>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</si>
  <si>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</si>
  <si>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</si>
  <si>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</si>
  <si>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</si>
  <si>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</si>
  <si>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</si>
  <si>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</si>
  <si>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</si>
  <si>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</si>
  <si>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</si>
  <si>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</si>
  <si>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</si>
  <si>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</si>
  <si>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</si>
  <si>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</si>
  <si>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</si>
  <si>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</si>
  <si>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</si>
  <si>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</si>
  <si>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</si>
  <si>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</si>
  <si>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</si>
  <si>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</si>
  <si>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</si>
  <si>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</si>
  <si>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</si>
  <si>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</si>
  <si>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</si>
  <si>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</si>
  <si>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</si>
  <si>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</si>
  <si>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</si>
  <si>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</si>
  <si>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</si>
  <si>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</si>
  <si>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</si>
  <si>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</si>
  <si>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</si>
  <si>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</si>
  <si>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</si>
  <si>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</si>
  <si>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</si>
  <si>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</si>
  <si>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</si>
  <si>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</si>
  <si>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</si>
  <si>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</si>
  <si>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</si>
  <si>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</si>
  <si>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</si>
  <si>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</si>
  <si>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</si>
  <si>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</si>
  <si>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</si>
  <si>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</si>
  <si>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</si>
  <si>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</si>
  <si>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</si>
  <si>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</si>
  <si>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</si>
  <si>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</si>
  <si>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</si>
  <si>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</si>
  <si>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</si>
  <si>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</si>
  <si>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</si>
  <si>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</si>
  <si>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</si>
  <si>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</si>
  <si>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</si>
  <si>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</si>
  <si>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</si>
  <si>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</si>
  <si>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</si>
  <si>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</si>
  <si>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</si>
  <si>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</si>
  <si>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</si>
  <si>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</si>
  <si>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</si>
  <si>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</si>
  <si>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</si>
  <si>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</si>
  <si>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</si>
  <si>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</si>
  <si>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</si>
  <si>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</si>
  <si>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</si>
  <si>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</si>
  <si>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</si>
  <si>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</si>
  <si>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</si>
  <si>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</si>
  <si>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</si>
  <si>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</si>
  <si>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</si>
  <si>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</si>
  <si>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</si>
  <si>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</si>
  <si>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</si>
  <si>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</si>
  <si>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</si>
  <si>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</si>
  <si>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</si>
  <si>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</si>
  <si>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</si>
  <si>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</si>
  <si>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</si>
  <si>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</si>
  <si>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</si>
  <si>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</si>
  <si>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</si>
  <si>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</si>
  <si>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</si>
  <si>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</si>
  <si>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</si>
  <si>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</si>
  <si>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</si>
  <si>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</si>
  <si>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</si>
  <si>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</si>
  <si>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</si>
  <si>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</si>
  <si>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</si>
  <si>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</si>
  <si>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</si>
  <si>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</si>
  <si>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</si>
  <si>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</si>
  <si>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</si>
  <si>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</si>
  <si>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</si>
  <si>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</si>
  <si>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</si>
  <si>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</si>
  <si>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</si>
  <si>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</si>
  <si>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</si>
  <si>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</si>
  <si>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</si>
  <si>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</si>
  <si>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</si>
  <si>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</si>
  <si>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</si>
  <si>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</si>
  <si>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</si>
  <si>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</si>
  <si>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</si>
  <si>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</si>
  <si>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</si>
  <si>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</si>
  <si>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</si>
  <si>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</si>
  <si>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</si>
  <si>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</si>
  <si>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</si>
  <si>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</si>
  <si>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</si>
  <si>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</si>
  <si>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</si>
  <si>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</si>
  <si>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</si>
  <si>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</si>
  <si>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</si>
  <si>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</si>
  <si>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</si>
  <si>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</si>
  <si>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</si>
  <si>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</si>
  <si>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</si>
  <si>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</si>
  <si>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</si>
  <si>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</si>
  <si>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</si>
  <si>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</si>
  <si>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</si>
  <si>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</si>
  <si>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</si>
  <si>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</si>
  <si>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</si>
  <si>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</si>
  <si>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</si>
  <si>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</si>
  <si>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</si>
  <si>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</si>
  <si>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</si>
  <si>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</si>
  <si>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</si>
  <si>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</si>
  <si>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</si>
  <si>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</si>
  <si>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</si>
  <si>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</si>
  <si>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</si>
  <si>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</si>
  <si>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</si>
  <si>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</si>
  <si>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</si>
  <si>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</si>
  <si>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</si>
  <si>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</si>
  <si>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</si>
  <si>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</si>
  <si>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</si>
  <si>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</si>
  <si>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</si>
  <si>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</si>
  <si>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</si>
  <si>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</si>
  <si>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</si>
  <si>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</si>
  <si>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</si>
  <si>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</si>
  <si>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</si>
  <si>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</si>
  <si>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</si>
  <si>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</si>
  <si>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</si>
  <si>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</si>
  <si>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</si>
  <si>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</si>
  <si>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</si>
  <si>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</si>
  <si>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</si>
  <si>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</si>
  <si>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</si>
  <si>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</si>
  <si>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</si>
  <si>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</si>
  <si>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</si>
  <si>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</si>
  <si>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</si>
  <si>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</si>
  <si>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</si>
  <si>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</si>
  <si>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</si>
  <si>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</si>
  <si>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</si>
  <si>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</si>
  <si>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</si>
  <si>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</si>
  <si>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</si>
  <si>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</si>
  <si>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</si>
  <si>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</si>
  <si>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</si>
  <si>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</si>
  <si>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</si>
  <si>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</si>
  <si>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</si>
  <si>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</si>
  <si>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</si>
  <si>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</si>
  <si>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</si>
  <si>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</si>
  <si>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</si>
  <si>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</si>
  <si>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</si>
  <si>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</si>
  <si>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</si>
  <si>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</si>
  <si>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</si>
  <si>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</si>
  <si>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</si>
  <si>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</si>
  <si>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</si>
  <si>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</si>
  <si>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</si>
  <si>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</si>
  <si>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</si>
  <si>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</si>
  <si>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</si>
  <si>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</si>
  <si>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</si>
  <si>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</si>
  <si>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</si>
  <si>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</si>
  <si>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</si>
  <si>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</si>
  <si>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</si>
  <si>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</si>
  <si>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</si>
  <si>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</si>
  <si>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</si>
  <si>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</si>
  <si>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</si>
  <si>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</si>
  <si>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</si>
  <si>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</si>
  <si>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</si>
  <si>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</si>
  <si>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</si>
  <si>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</si>
  <si>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</si>
  <si>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</si>
  <si>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</si>
  <si>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</si>
  <si>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</si>
  <si>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</si>
  <si>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</si>
  <si>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</si>
  <si>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</si>
  <si>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</si>
  <si>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</si>
  <si>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</si>
  <si>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</si>
  <si>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</si>
  <si>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</si>
  <si>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</si>
  <si>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</si>
  <si>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</si>
  <si>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</si>
  <si>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</si>
  <si>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</si>
  <si>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</si>
  <si>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</si>
  <si>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</si>
  <si>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</si>
  <si>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</si>
  <si>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</si>
  <si>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</si>
  <si>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</si>
  <si>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</si>
  <si>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</si>
  <si>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</si>
  <si>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</si>
  <si>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</si>
  <si>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</si>
  <si>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</si>
  <si>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</si>
  <si>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</si>
  <si>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</si>
  <si>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</si>
  <si>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</si>
  <si>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</si>
  <si>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</si>
  <si>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</si>
  <si>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</si>
  <si>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</si>
  <si>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</si>
  <si>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</si>
  <si>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</si>
  <si>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</si>
  <si>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</si>
  <si>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</si>
  <si>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</si>
  <si>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</si>
  <si>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</si>
  <si>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</si>
  <si>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</si>
  <si>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</si>
  <si>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</si>
  <si>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</si>
  <si>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</si>
  <si>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</si>
  <si>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</si>
  <si>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</si>
  <si>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</si>
  <si>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</si>
  <si>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</si>
  <si>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</si>
  <si>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</si>
  <si>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</si>
  <si>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</si>
  <si>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</si>
  <si>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</si>
  <si>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</si>
  <si>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</si>
  <si>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</si>
  <si>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</si>
  <si>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</si>
  <si>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</si>
  <si>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</si>
  <si>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</si>
  <si>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</si>
  <si>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</si>
  <si>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</si>
  <si>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</si>
  <si>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</si>
  <si>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</si>
  <si>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</si>
  <si>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</si>
  <si>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</si>
  <si>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</si>
  <si>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</si>
  <si>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</si>
  <si>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</si>
  <si>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</si>
  <si>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</si>
  <si>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</si>
  <si>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</si>
  <si>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</si>
  <si>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</si>
  <si>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</si>
  <si>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</si>
  <si>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</si>
  <si>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</si>
  <si>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</si>
  <si>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</si>
  <si>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</si>
  <si>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</si>
  <si>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</si>
  <si>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</si>
  <si>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</si>
  <si>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</si>
  <si>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</si>
  <si>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</si>
  <si>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</si>
  <si>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</si>
  <si>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</si>
  <si>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</si>
  <si>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</si>
  <si>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</si>
  <si>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</si>
  <si>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</si>
  <si>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</si>
  <si>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</si>
  <si>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</si>
  <si>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</si>
  <si>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</si>
  <si>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</si>
  <si>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</si>
  <si>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</si>
  <si>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</si>
  <si>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</si>
  <si>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</si>
  <si>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</si>
  <si>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</si>
  <si>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</si>
  <si>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</si>
  <si>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</si>
  <si>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</si>
  <si>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</si>
  <si>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</si>
  <si>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</si>
  <si>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</si>
  <si>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</si>
  <si>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</si>
  <si>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</si>
  <si>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</si>
  <si>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</si>
  <si>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</si>
  <si>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</si>
  <si>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</si>
  <si>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</si>
  <si>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</si>
  <si>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</si>
  <si>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</si>
  <si>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</si>
  <si>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</si>
  <si>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</si>
  <si>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</si>
  <si>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</si>
  <si>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</si>
  <si>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</si>
  <si>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</si>
  <si>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</si>
  <si>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</si>
  <si>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</si>
  <si>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</si>
  <si>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</si>
  <si>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</si>
  <si>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</si>
  <si>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</si>
  <si>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</si>
  <si>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</si>
  <si>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</si>
  <si>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</si>
  <si>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</si>
  <si>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</si>
  <si>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</si>
  <si>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</si>
  <si>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</si>
  <si>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</si>
  <si>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</si>
  <si>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</si>
  <si>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</si>
  <si>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</si>
  <si>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</si>
  <si>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</si>
  <si>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</si>
  <si>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</si>
  <si>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</si>
  <si>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</si>
  <si>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</si>
  <si>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</si>
  <si>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</si>
  <si>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</si>
  <si>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</si>
  <si>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</si>
  <si>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</si>
  <si>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</si>
  <si>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</si>
  <si>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</si>
  <si>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</si>
  <si>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</si>
  <si>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</si>
  <si>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</si>
  <si>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</si>
  <si>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</si>
  <si>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</si>
  <si>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</si>
  <si>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</si>
  <si>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</si>
  <si>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</si>
  <si>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</si>
  <si>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</si>
  <si>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</si>
  <si>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</si>
  <si>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</si>
  <si>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</si>
  <si>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</si>
  <si>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</si>
  <si>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</si>
  <si>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</si>
  <si>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</si>
  <si>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</si>
  <si>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</si>
  <si>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</si>
  <si>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</si>
  <si>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</si>
  <si>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</si>
  <si>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</si>
  <si>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</si>
  <si>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</si>
  <si>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</si>
  <si>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</si>
  <si>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</si>
  <si>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</si>
  <si>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</si>
  <si>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</si>
  <si>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</si>
  <si>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</si>
  <si>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</si>
  <si>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</si>
  <si>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</si>
  <si>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</si>
  <si>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</si>
  <si>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</si>
  <si>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</si>
  <si>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</si>
  <si>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</si>
  <si>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</si>
  <si>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</si>
  <si>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</si>
  <si>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</si>
  <si>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</si>
  <si>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</si>
  <si>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</si>
  <si>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</si>
  <si>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</si>
  <si>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</si>
  <si>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</si>
  <si>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</si>
  <si>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</si>
  <si>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</si>
  <si>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</si>
  <si>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</si>
  <si>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</si>
  <si>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</si>
  <si>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</si>
  <si>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</si>
  <si>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</si>
  <si>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</si>
  <si>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</si>
  <si>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</si>
  <si>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</si>
  <si>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</si>
  <si>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</si>
  <si>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</si>
  <si>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</si>
  <si>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</si>
  <si>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</si>
  <si>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</si>
  <si>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</si>
  <si>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</si>
  <si>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</si>
  <si>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</si>
  <si>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</si>
  <si>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</si>
  <si>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</si>
  <si>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</si>
  <si>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</si>
  <si>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</si>
  <si>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</si>
  <si>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</si>
  <si>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</si>
  <si>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</si>
  <si>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</si>
  <si>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</si>
  <si>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</si>
  <si>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</si>
  <si>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</si>
  <si>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</si>
  <si>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</si>
  <si>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</si>
  <si>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</si>
  <si>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</si>
  <si>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</si>
  <si>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</si>
  <si>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</si>
  <si>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</si>
  <si>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</si>
  <si>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</si>
  <si>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</si>
  <si>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</si>
  <si>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</si>
  <si>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</si>
  <si>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</si>
  <si>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</si>
  <si>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</si>
  <si>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</si>
  <si>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</si>
  <si>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</si>
  <si>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</si>
  <si>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</si>
  <si>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</si>
  <si>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</si>
  <si>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</si>
  <si>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</si>
  <si>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</si>
  <si>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</si>
  <si>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</si>
  <si>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</si>
  <si>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</si>
  <si>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</si>
  <si>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</si>
  <si>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</si>
  <si>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</si>
  <si>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</si>
  <si>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</si>
  <si>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</si>
  <si>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</si>
  <si>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</si>
  <si>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</si>
  <si>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</si>
  <si>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</si>
  <si>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</si>
  <si>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</si>
  <si>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</si>
  <si>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</si>
  <si>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</si>
  <si>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</si>
  <si>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</si>
  <si>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</si>
  <si>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</si>
  <si>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</si>
  <si>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</si>
  <si>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</si>
  <si>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</si>
  <si>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</si>
  <si>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</si>
  <si>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</si>
  <si>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</si>
  <si>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</si>
  <si>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</si>
  <si>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</si>
  <si>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</si>
  <si>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</si>
  <si>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</si>
  <si>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</si>
  <si>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</si>
  <si>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</si>
  <si>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</si>
  <si>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</si>
  <si>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</si>
  <si>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</si>
  <si>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</si>
  <si>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</si>
  <si>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</si>
  <si>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</si>
  <si>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</si>
  <si>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</si>
  <si>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</si>
  <si>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</si>
  <si>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</si>
  <si>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</si>
  <si>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</si>
  <si>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</si>
  <si>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</si>
  <si>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</si>
  <si>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</si>
  <si>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</si>
  <si>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</si>
  <si>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</si>
  <si>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</si>
  <si>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</si>
  <si>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</si>
  <si>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</si>
  <si>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</si>
  <si>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</si>
  <si>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</si>
  <si>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</si>
  <si>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</si>
  <si>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</si>
  <si>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</si>
  <si>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</si>
  <si>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</si>
  <si>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</si>
  <si>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</si>
  <si>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</si>
  <si>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</si>
  <si>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</si>
  <si>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</si>
  <si>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</si>
  <si>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</si>
  <si>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</si>
  <si>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</si>
  <si>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</si>
  <si>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</si>
  <si>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</si>
  <si>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</si>
  <si>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</si>
  <si>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</si>
  <si>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</si>
  <si>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</si>
  <si>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</si>
  <si>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</si>
  <si>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</si>
  <si>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</si>
  <si>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</si>
  <si>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</si>
  <si>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</si>
  <si>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</si>
  <si>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</si>
  <si>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</si>
  <si>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</si>
  <si>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</si>
  <si>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</si>
  <si>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</si>
  <si>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</si>
  <si>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</si>
  <si>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</si>
  <si>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</si>
  <si>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</si>
  <si>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</si>
  <si>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</si>
  <si>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</si>
  <si>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</si>
  <si>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</si>
  <si>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</si>
  <si>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</si>
  <si>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</si>
  <si>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</si>
  <si>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</si>
  <si>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</si>
  <si>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</si>
  <si>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</si>
  <si>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</si>
  <si>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</si>
  <si>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</si>
  <si>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</si>
  <si>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</si>
  <si>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</si>
  <si>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</si>
  <si>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</si>
  <si>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</si>
  <si>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</si>
  <si>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</si>
  <si>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</si>
  <si>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</si>
  <si>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</si>
  <si>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</si>
  <si>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</si>
  <si>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</si>
  <si>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</si>
  <si>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</si>
  <si>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</si>
  <si>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</si>
  <si>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</si>
  <si>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</si>
  <si>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</si>
  <si>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</si>
  <si>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</si>
  <si>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</si>
  <si>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</si>
  <si>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</si>
  <si>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</si>
  <si>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</si>
  <si>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</si>
  <si>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</si>
  <si>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</si>
  <si>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</si>
  <si>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</si>
  <si>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</si>
  <si>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</si>
  <si>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</si>
  <si>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</si>
  <si>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</si>
  <si>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</si>
  <si>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</si>
  <si>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</si>
  <si>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</si>
  <si>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</si>
  <si>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</si>
  <si>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</si>
  <si>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</si>
  <si>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</si>
  <si>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</si>
  <si>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</si>
  <si>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</si>
  <si>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</si>
  <si>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</si>
  <si>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</si>
  <si>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</si>
  <si>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</si>
  <si>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</si>
  <si>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</si>
  <si>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</si>
  <si>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</si>
  <si>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</si>
  <si>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</si>
  <si>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</si>
  <si>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</si>
  <si>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</si>
  <si>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</si>
  <si>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</si>
  <si>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</si>
  <si>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</si>
  <si>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</si>
  <si>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</si>
  <si>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</si>
  <si>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</si>
  <si>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</si>
  <si>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</si>
  <si>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</si>
  <si>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</si>
  <si>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</si>
  <si>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</si>
  <si>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</si>
  <si>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</si>
  <si>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</si>
  <si>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</si>
  <si>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</si>
  <si>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</si>
  <si>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</si>
  <si>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</si>
  <si>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</si>
  <si>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</si>
  <si>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</si>
  <si>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</si>
  <si>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</si>
  <si>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</si>
  <si>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</si>
  <si>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</si>
  <si>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</si>
  <si>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</si>
  <si>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</si>
  <si>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</si>
  <si>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</si>
  <si>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</si>
  <si>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</si>
  <si>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</si>
  <si>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</si>
  <si>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</si>
  <si>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</si>
  <si>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</si>
  <si>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</si>
  <si>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</si>
  <si>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</si>
  <si>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</si>
  <si>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</si>
  <si>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</si>
  <si>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</si>
  <si>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</si>
  <si>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</si>
  <si>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</si>
  <si>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</si>
  <si>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</si>
  <si>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</si>
  <si>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</si>
  <si>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</si>
  <si>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</si>
  <si>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</si>
  <si>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</si>
  <si>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</si>
  <si>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</si>
  <si>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</si>
  <si>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</si>
  <si>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</si>
  <si>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</si>
  <si>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</si>
  <si>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</si>
  <si>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</si>
  <si>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</si>
  <si>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</si>
  <si>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</si>
  <si>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</si>
  <si>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</si>
  <si>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</si>
  <si>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</si>
  <si>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</si>
  <si>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</si>
  <si>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</si>
  <si>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</si>
  <si>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</si>
  <si>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</si>
  <si>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</si>
  <si>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</si>
  <si>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</si>
  <si>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</si>
  <si>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</si>
  <si>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</si>
  <si>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</si>
  <si>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</si>
  <si>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</si>
  <si>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</si>
  <si>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</si>
  <si>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</si>
  <si>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</si>
  <si>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</si>
  <si>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</si>
  <si>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</si>
  <si>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</si>
  <si>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</si>
  <si>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</si>
  <si>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</si>
  <si>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</si>
  <si>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</si>
  <si>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</si>
  <si>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</si>
  <si>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</si>
  <si>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</si>
  <si>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</si>
  <si>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</si>
  <si>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</si>
  <si>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</si>
  <si>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</si>
  <si>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</si>
  <si>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</si>
  <si>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</si>
  <si>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</si>
  <si>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</si>
  <si>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</si>
  <si>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</si>
  <si>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</si>
  <si>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</si>
  <si>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</si>
  <si>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</si>
  <si>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</si>
  <si>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</si>
  <si>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</si>
  <si>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</si>
  <si>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</si>
  <si>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</si>
  <si>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</si>
  <si>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</si>
  <si>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</si>
  <si>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</si>
  <si>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</si>
  <si>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</si>
  <si>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</si>
  <si>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</si>
  <si>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</si>
  <si>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</si>
  <si>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</si>
  <si>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</si>
  <si>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</si>
  <si>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</si>
  <si>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</si>
  <si>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</si>
  <si>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</si>
  <si>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</si>
  <si>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</si>
  <si>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</si>
  <si>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</si>
  <si>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</si>
  <si>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</si>
  <si>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</si>
  <si>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</si>
  <si>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</si>
  <si>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</si>
  <si>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</si>
  <si>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</si>
  <si>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</si>
  <si>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</si>
  <si>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</si>
  <si>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</si>
  <si>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</si>
  <si>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</si>
  <si>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</si>
  <si>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</si>
  <si>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</si>
  <si>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</si>
  <si>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</si>
  <si>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</si>
  <si>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</si>
  <si>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</si>
  <si>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</si>
  <si>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</si>
  <si>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</si>
  <si>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</si>
  <si>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</si>
  <si>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</si>
  <si>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</si>
  <si>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</si>
  <si>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</si>
  <si>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</si>
  <si>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</si>
  <si>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</si>
  <si>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</si>
  <si>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</si>
  <si>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</si>
  <si>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</si>
  <si>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</si>
  <si>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</si>
  <si>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</si>
  <si>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</si>
  <si>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</si>
  <si>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</si>
  <si>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</si>
  <si>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</si>
  <si>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</si>
  <si>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</si>
  <si>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</si>
  <si>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</si>
  <si>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</si>
  <si>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</si>
  <si>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</si>
  <si>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</si>
  <si>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</si>
  <si>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</si>
  <si>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</si>
  <si>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</si>
  <si>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</si>
  <si>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</si>
  <si>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</si>
  <si>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</si>
  <si>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</si>
  <si>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</si>
  <si>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</si>
  <si>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</si>
  <si>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</si>
  <si>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</si>
  <si>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</si>
  <si>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</si>
  <si>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</si>
  <si>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</si>
  <si>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</si>
  <si>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</si>
  <si>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</si>
  <si>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</si>
  <si>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</si>
  <si>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</si>
  <si>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</si>
  <si>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</si>
  <si>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</si>
  <si>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</si>
  <si>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</si>
  <si>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</si>
  <si>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</si>
  <si>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</si>
  <si>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</si>
  <si>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</si>
  <si>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</si>
  <si>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</si>
  <si>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</si>
  <si>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</si>
  <si>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</si>
  <si>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</si>
  <si>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</si>
  <si>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</si>
  <si>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</si>
  <si>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</si>
  <si>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</si>
  <si>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</si>
  <si>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</si>
  <si>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</si>
  <si>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</si>
  <si>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</si>
  <si>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</si>
  <si>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</si>
  <si>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</si>
  <si>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</si>
  <si>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</si>
  <si>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</si>
  <si>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</si>
  <si>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</si>
  <si>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</si>
  <si>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</si>
  <si>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</si>
  <si>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</si>
  <si>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</si>
  <si>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</si>
  <si>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</si>
  <si>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</si>
  <si>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</si>
  <si>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</si>
  <si>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</si>
  <si>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</si>
  <si>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</si>
  <si>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</si>
  <si>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</si>
  <si>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</si>
  <si>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</si>
  <si>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</si>
  <si>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</si>
  <si>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</si>
  <si>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</si>
  <si>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</si>
  <si>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</si>
  <si>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</si>
  <si>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</si>
  <si>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</si>
  <si>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</si>
  <si>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</si>
  <si>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</si>
  <si>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</si>
  <si>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</si>
  <si>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</si>
  <si>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</si>
  <si>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</si>
  <si>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</si>
  <si>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</si>
  <si>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</si>
  <si>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</si>
  <si>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</si>
  <si>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</si>
  <si>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</si>
  <si>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</si>
  <si>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</si>
  <si>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</si>
  <si>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</si>
  <si>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</si>
  <si>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</si>
  <si>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</si>
  <si>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</si>
  <si>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</si>
  <si>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</si>
  <si>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</si>
  <si>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</si>
  <si>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</si>
  <si>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</si>
  <si>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</si>
  <si>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</si>
  <si>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</si>
  <si>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</si>
  <si>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</si>
  <si>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</si>
  <si>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</si>
  <si>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</si>
  <si>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</si>
  <si>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</si>
  <si>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</si>
  <si>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</si>
  <si>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</si>
  <si>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</si>
  <si>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</si>
  <si>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</si>
  <si>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</si>
  <si>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</si>
  <si>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</si>
  <si>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</si>
  <si>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</si>
  <si>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</si>
  <si>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</si>
  <si>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</si>
  <si>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</si>
  <si>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</si>
  <si>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</si>
  <si>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</si>
  <si>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</si>
  <si>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</si>
  <si>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</si>
  <si>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</si>
  <si>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</si>
  <si>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</si>
  <si>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</si>
  <si>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</si>
  <si>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</si>
  <si>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</si>
  <si>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</si>
  <si>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</si>
  <si>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</si>
  <si>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</si>
  <si>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</si>
  <si>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</si>
  <si>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</si>
  <si>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</si>
  <si>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</si>
  <si>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</si>
  <si>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</si>
  <si>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</si>
  <si>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</si>
  <si>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</si>
  <si>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</si>
  <si>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</si>
  <si>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</si>
  <si>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</si>
  <si>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</si>
  <si>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</si>
  <si>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</si>
  <si>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</si>
  <si>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</si>
  <si>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</si>
  <si>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</si>
  <si>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</si>
  <si>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</si>
  <si>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</si>
  <si>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</si>
  <si>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</si>
  <si>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</si>
  <si>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</si>
  <si>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</si>
  <si>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</si>
  <si>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</si>
  <si>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</si>
  <si>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</si>
  <si>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</si>
  <si>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</si>
  <si>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</si>
  <si>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</si>
  <si>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</si>
  <si>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</si>
  <si>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</si>
  <si>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</si>
  <si>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</si>
  <si>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</si>
  <si>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</si>
  <si>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</si>
  <si>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</si>
  <si>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</si>
  <si>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</si>
  <si>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</si>
  <si>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</si>
  <si>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</si>
  <si>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</si>
  <si>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</si>
  <si>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</si>
  <si>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</si>
  <si>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</si>
  <si>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</si>
  <si>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</si>
  <si>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</si>
  <si>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</si>
  <si>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</si>
  <si>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</si>
  <si>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</si>
  <si>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</si>
  <si>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</si>
  <si>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</si>
  <si>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</si>
  <si>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</si>
  <si>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</si>
  <si>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</si>
  <si>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</si>
  <si>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</si>
  <si>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</si>
  <si>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</si>
  <si>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</si>
  <si>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</si>
  <si>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</si>
  <si>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</si>
  <si>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</si>
  <si>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</si>
  <si>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</si>
  <si>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</si>
  <si>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</si>
  <si>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</si>
  <si>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</si>
  <si>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</si>
  <si>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</si>
  <si>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</si>
  <si>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</si>
  <si>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</si>
  <si>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</si>
  <si>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</si>
  <si>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</si>
  <si>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</si>
  <si>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</si>
  <si>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</si>
  <si>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</si>
  <si>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</si>
  <si>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</si>
  <si>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</si>
  <si>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</si>
  <si>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</si>
  <si>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</si>
  <si>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</si>
  <si>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</si>
  <si>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</si>
  <si>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</si>
  <si>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</si>
  <si>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</si>
  <si>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</si>
  <si>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</si>
  <si>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</si>
  <si>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</si>
  <si>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</si>
  <si>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</si>
  <si>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</si>
  <si>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</si>
  <si>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</si>
  <si>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</si>
  <si>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</si>
  <si>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</si>
  <si>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</si>
  <si>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</si>
  <si>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</si>
  <si>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</si>
  <si>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</si>
  <si>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</si>
  <si>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</si>
  <si>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</si>
  <si>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</si>
  <si>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</si>
  <si>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</si>
  <si>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</si>
  <si>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</si>
  <si>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</si>
  <si>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</si>
  <si>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</si>
  <si>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</si>
  <si>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</si>
  <si>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</si>
  <si>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</si>
  <si>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</si>
  <si>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</si>
  <si>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</si>
  <si>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</si>
  <si>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</si>
  <si>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</si>
  <si>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</si>
  <si>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</si>
  <si>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</si>
  <si>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</si>
  <si>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</si>
  <si>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</si>
  <si>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</si>
  <si>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</si>
  <si>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</si>
  <si>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</si>
  <si>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</si>
  <si>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</si>
  <si>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</si>
  <si>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</si>
  <si>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</si>
  <si>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</si>
  <si>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</si>
  <si>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</si>
  <si>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</si>
  <si>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</si>
  <si>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</si>
  <si>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</si>
  <si>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</si>
  <si>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</si>
  <si>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</si>
  <si>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</si>
  <si>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</si>
  <si>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</si>
  <si>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</si>
  <si>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</si>
  <si>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</si>
  <si>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</si>
  <si>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</si>
  <si>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</si>
  <si>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</si>
  <si>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</si>
  <si>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</si>
  <si>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</si>
  <si>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</si>
  <si>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</si>
  <si>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</si>
  <si>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</si>
  <si>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</si>
  <si>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</si>
  <si>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</si>
  <si>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</si>
  <si>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</si>
  <si>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</si>
  <si>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</si>
  <si>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</si>
  <si>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</si>
  <si>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</si>
  <si>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</si>
  <si>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</si>
  <si>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</si>
  <si>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</si>
  <si>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</si>
  <si>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</si>
  <si>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</si>
  <si>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</si>
  <si>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</si>
  <si>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</si>
  <si>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</si>
  <si>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</si>
  <si>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</si>
  <si>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</si>
  <si>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</si>
  <si>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</si>
  <si>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</si>
  <si>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</si>
  <si>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</si>
  <si>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</si>
  <si>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</si>
  <si>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</si>
  <si>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</si>
  <si>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</si>
  <si>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</si>
  <si>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</si>
  <si>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</si>
  <si>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</si>
  <si>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</si>
  <si>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</si>
  <si>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</si>
  <si>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</si>
  <si>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</si>
  <si>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</si>
  <si>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</si>
  <si>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</si>
  <si>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</si>
  <si>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</si>
  <si>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</si>
  <si>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</si>
  <si>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</si>
  <si>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</si>
  <si>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</si>
  <si>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</si>
  <si>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</si>
  <si>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</si>
  <si>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</si>
  <si>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</si>
  <si>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</si>
  <si>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</si>
  <si>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</si>
  <si>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</si>
  <si>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</si>
  <si>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</si>
  <si>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</si>
  <si>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</si>
  <si>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</si>
  <si>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</si>
  <si>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</si>
  <si>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</si>
  <si>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</si>
  <si>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</si>
  <si>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</si>
  <si>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</si>
  <si>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</si>
  <si>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</si>
  <si>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</si>
  <si>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</si>
  <si>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</si>
  <si>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</si>
  <si>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</si>
  <si>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</si>
  <si>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</si>
  <si>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</si>
  <si>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</si>
  <si>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</si>
  <si>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</si>
  <si>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</si>
  <si>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</si>
  <si>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</si>
  <si>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</si>
  <si>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</si>
  <si>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</si>
  <si>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</si>
  <si>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</si>
  <si>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</si>
  <si>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</si>
  <si>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</si>
  <si>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</si>
  <si>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</si>
  <si>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</si>
  <si>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</si>
  <si>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</si>
  <si>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</si>
  <si>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</si>
  <si>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</si>
  <si>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</si>
  <si>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</si>
  <si>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</si>
  <si>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</si>
  <si>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</si>
  <si>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</si>
  <si>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</si>
  <si>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</si>
  <si>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</si>
  <si>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</si>
  <si>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</si>
  <si>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</si>
  <si>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</si>
  <si>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</si>
  <si>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</si>
  <si>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</si>
  <si>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</si>
  <si>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</si>
  <si>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</si>
  <si>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</si>
  <si>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</si>
  <si>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</si>
  <si>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</si>
  <si>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</si>
  <si>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</si>
  <si>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</si>
  <si>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</si>
  <si>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</si>
  <si>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</si>
  <si>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</si>
  <si>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</si>
  <si>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</si>
  <si>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</si>
  <si>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</si>
  <si>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</si>
  <si>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</si>
  <si>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</si>
  <si>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</si>
  <si>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</si>
  <si>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</si>
  <si>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</si>
  <si>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</si>
  <si>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</si>
  <si>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</si>
  <si>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</si>
  <si>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</si>
  <si>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</si>
  <si>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</si>
  <si>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</si>
  <si>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</si>
  <si>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</si>
  <si>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</si>
  <si>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</si>
  <si>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</si>
  <si>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</si>
  <si>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</si>
  <si>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</si>
  <si>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</si>
  <si>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</si>
  <si>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</si>
  <si>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</si>
  <si>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</si>
  <si>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</si>
  <si>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</si>
  <si>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</si>
  <si>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</si>
  <si>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</si>
  <si>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</si>
  <si>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</si>
  <si>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</si>
  <si>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</si>
  <si>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</si>
  <si>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</si>
  <si>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</si>
  <si>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</si>
  <si>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</si>
  <si>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</si>
  <si>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</si>
  <si>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</si>
  <si>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</si>
  <si>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</si>
  <si>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</si>
  <si>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</si>
  <si>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</si>
  <si>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</si>
  <si>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</si>
  <si>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</si>
  <si>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</si>
  <si>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</si>
  <si>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</si>
  <si>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</si>
  <si>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</si>
  <si>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</si>
  <si>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</si>
  <si>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</si>
  <si>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</si>
  <si>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</si>
  <si>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</si>
  <si>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</si>
  <si>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</si>
  <si>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</si>
  <si>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</si>
  <si>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</si>
  <si>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</si>
  <si>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</si>
  <si>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</si>
  <si>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</si>
  <si>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</si>
  <si>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</si>
  <si>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</si>
  <si>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</si>
  <si>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</si>
  <si>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</si>
  <si>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</si>
  <si>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</si>
  <si>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</si>
  <si>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</si>
  <si>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</si>
  <si>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</si>
  <si>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</si>
  <si>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</si>
  <si>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</si>
  <si>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</si>
  <si>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</si>
  <si>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</si>
  <si>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</si>
  <si>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</si>
  <si>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</si>
  <si>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</si>
  <si>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</si>
  <si>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</si>
  <si>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</si>
  <si>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</si>
  <si>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</si>
  <si>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</si>
  <si>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</si>
  <si>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</si>
  <si>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</si>
  <si>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</si>
  <si>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</si>
  <si>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</si>
  <si>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</si>
  <si>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</si>
  <si>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</si>
  <si>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</si>
  <si>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</si>
  <si>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</si>
  <si>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</si>
  <si>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</si>
  <si>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</si>
  <si>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</si>
  <si>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</si>
  <si>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</si>
  <si>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</si>
  <si>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</si>
  <si>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</si>
  <si>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</si>
  <si>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</si>
  <si>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</si>
  <si>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</si>
  <si>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</si>
  <si>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</si>
  <si>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</si>
  <si>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</si>
  <si>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</si>
  <si>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</si>
  <si>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</si>
  <si>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</si>
  <si>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</si>
  <si>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</si>
  <si>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</si>
  <si>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</si>
  <si>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</si>
  <si>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</si>
  <si>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</si>
  <si>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</si>
  <si>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</si>
  <si>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</si>
  <si>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</si>
  <si>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</si>
  <si>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</si>
  <si>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</si>
  <si>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</si>
  <si>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</si>
  <si>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</si>
  <si>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</si>
  <si>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</si>
  <si>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</si>
  <si>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</si>
  <si>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</si>
  <si>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</si>
  <si>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</si>
  <si>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</si>
  <si>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</si>
  <si>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</si>
  <si>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</si>
  <si>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</si>
  <si>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</si>
  <si>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</si>
  <si>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</si>
  <si>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</si>
  <si>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</si>
  <si>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</si>
  <si>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</si>
  <si>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</si>
  <si>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</si>
  <si>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</si>
  <si>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</si>
  <si>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</si>
  <si>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</si>
  <si>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</si>
  <si>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</si>
  <si>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</si>
  <si>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</si>
  <si>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</si>
  <si>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</si>
  <si>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</si>
  <si>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</si>
  <si>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</si>
  <si>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</si>
  <si>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</si>
  <si>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</si>
  <si>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</si>
  <si>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</si>
  <si>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</si>
  <si>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</si>
  <si>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</si>
  <si>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</si>
  <si>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</si>
  <si>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</si>
  <si>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</si>
  <si>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</si>
  <si>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</si>
  <si>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</si>
  <si>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</si>
  <si>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</si>
  <si>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</si>
  <si>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</si>
  <si>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</si>
  <si>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</si>
  <si>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</si>
  <si>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</si>
  <si>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</si>
  <si>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</si>
  <si>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</si>
  <si>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</si>
  <si>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</si>
  <si>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</si>
  <si>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</si>
  <si>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</si>
  <si>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</si>
  <si>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</si>
  <si>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</si>
  <si>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</si>
  <si>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</si>
  <si>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</si>
  <si>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</si>
  <si>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</si>
  <si>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</si>
  <si>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</si>
  <si>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</si>
  <si>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</si>
  <si>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</si>
  <si>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</si>
  <si>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</si>
  <si>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</si>
  <si>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</si>
  <si>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</si>
  <si>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</si>
  <si>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</si>
  <si>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</si>
  <si>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</si>
  <si>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</si>
  <si>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</si>
  <si>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</si>
  <si>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</si>
  <si>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</si>
  <si>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</si>
  <si>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</si>
  <si>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</si>
  <si>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</si>
  <si>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</si>
  <si>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</si>
  <si>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</si>
  <si>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</si>
  <si>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</si>
  <si>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</si>
  <si>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</si>
  <si>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</si>
  <si>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</si>
  <si>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</si>
  <si>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</si>
  <si>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</si>
  <si>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</si>
  <si>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</si>
  <si>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</si>
  <si>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</si>
  <si>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</si>
  <si>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</si>
  <si>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</si>
  <si>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</si>
  <si>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</si>
  <si>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</si>
  <si>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</si>
  <si>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</si>
  <si>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</si>
  <si>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</si>
  <si>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</si>
  <si>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</si>
  <si>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</si>
  <si>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</si>
  <si>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</si>
  <si>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</si>
  <si>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</si>
  <si>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</si>
  <si>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</si>
  <si>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</si>
  <si>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</si>
  <si>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</si>
  <si>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</si>
  <si>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</si>
  <si>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</si>
  <si>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</si>
  <si>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</si>
  <si>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</si>
  <si>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</si>
  <si>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</si>
  <si>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</si>
  <si>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</si>
  <si>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</si>
  <si>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</si>
  <si>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</si>
  <si>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</si>
  <si>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</si>
  <si>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</si>
  <si>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</si>
  <si>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</si>
  <si>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</si>
  <si>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</si>
  <si>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</si>
  <si>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</si>
  <si>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</si>
  <si>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</si>
  <si>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</si>
  <si>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</si>
  <si>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</si>
  <si>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</si>
  <si>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</si>
  <si>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</si>
  <si>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</si>
  <si>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</si>
  <si>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</si>
  <si>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</si>
  <si>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</si>
  <si>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</si>
  <si>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</si>
  <si>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</si>
  <si>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</si>
  <si>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</si>
  <si>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</si>
  <si>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</si>
  <si>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</si>
  <si>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</si>
  <si>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</si>
  <si>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</si>
  <si>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</si>
  <si>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</si>
  <si>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</si>
  <si>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</si>
  <si>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</si>
  <si>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</si>
  <si>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</si>
  <si>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</si>
  <si>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</si>
  <si>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</si>
  <si>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</si>
  <si>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</si>
  <si>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</si>
  <si>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</si>
  <si>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</si>
  <si>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</si>
  <si>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</si>
  <si>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</si>
  <si>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</si>
  <si>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</si>
  <si>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</si>
  <si>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</si>
  <si>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</si>
  <si>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</si>
  <si>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</si>
  <si>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</si>
  <si>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</si>
  <si>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</si>
  <si>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</si>
  <si>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</si>
  <si>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</si>
  <si>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</si>
  <si>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</si>
  <si>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</si>
  <si>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</si>
  <si>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</si>
  <si>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</si>
  <si>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</si>
  <si>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</si>
  <si>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</si>
  <si>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</si>
  <si>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</si>
  <si>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</si>
  <si>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</si>
  <si>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</si>
  <si>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</si>
  <si>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</si>
  <si>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</si>
  <si>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</si>
  <si>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</si>
  <si>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</si>
  <si>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</si>
  <si>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</si>
  <si>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</si>
  <si>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</si>
  <si>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</si>
  <si>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</si>
  <si>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</si>
  <si>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</si>
  <si>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</si>
  <si>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</si>
  <si>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</si>
  <si>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</si>
  <si>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</si>
  <si>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</si>
  <si>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</si>
  <si>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</si>
  <si>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</si>
  <si>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</si>
  <si>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</si>
  <si>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</si>
  <si>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</si>
  <si>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</si>
  <si>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</si>
  <si>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</si>
  <si>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</si>
  <si>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</si>
  <si>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</si>
  <si>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</si>
  <si>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</si>
  <si>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</si>
  <si>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</si>
  <si>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</si>
  <si>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</si>
  <si>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</si>
  <si>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</si>
  <si>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</si>
  <si>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</si>
  <si>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</si>
  <si>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</si>
  <si>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</si>
  <si>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</si>
  <si>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</si>
  <si>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</si>
  <si>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</si>
  <si>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</si>
  <si>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</si>
  <si>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</si>
  <si>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</si>
  <si>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</si>
  <si>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</si>
  <si>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</si>
  <si>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</si>
  <si>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</si>
  <si>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</si>
  <si>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</si>
  <si>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</si>
  <si>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</si>
  <si>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</si>
  <si>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</si>
  <si>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</si>
  <si>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</si>
  <si>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</si>
  <si>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</si>
  <si>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</si>
  <si>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</si>
  <si>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</si>
  <si>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</si>
  <si>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</si>
  <si>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</si>
  <si>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</si>
  <si>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</si>
  <si>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</si>
  <si>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</si>
  <si>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</si>
  <si>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</si>
  <si>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</si>
  <si>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</si>
  <si>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</si>
  <si>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</si>
  <si>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</si>
  <si>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</si>
  <si>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</si>
  <si>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</si>
  <si>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</si>
  <si>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</si>
  <si>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</si>
  <si>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</si>
  <si>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</si>
  <si>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</si>
  <si>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</si>
  <si>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</si>
  <si>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</si>
  <si>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</si>
  <si>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</si>
  <si>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</si>
  <si>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</si>
  <si>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</si>
  <si>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</si>
  <si>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</si>
  <si>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</si>
  <si>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</si>
  <si>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</si>
  <si>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</si>
  <si>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</si>
  <si>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</si>
  <si>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</si>
  <si>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</si>
  <si>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</si>
  <si>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</si>
  <si>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</si>
  <si>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</si>
  <si>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</si>
  <si>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</si>
  <si>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</si>
  <si>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</si>
  <si>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</si>
  <si>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</si>
  <si>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</si>
  <si>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</si>
  <si>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</si>
  <si>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</si>
  <si>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</si>
  <si>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</si>
  <si>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</si>
  <si>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</si>
  <si>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</si>
  <si>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</si>
  <si>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</si>
  <si>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</si>
  <si>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</si>
  <si>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</si>
  <si>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</si>
  <si>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</si>
  <si>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</si>
  <si>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</si>
  <si>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</si>
  <si>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</si>
  <si>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</si>
  <si>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</si>
  <si>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</si>
  <si>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</si>
  <si>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</si>
  <si>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</si>
  <si>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</si>
  <si>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</si>
  <si>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</si>
  <si>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</si>
  <si>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</si>
  <si>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</si>
  <si>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</si>
  <si>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</si>
  <si>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</si>
  <si>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</si>
  <si>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</si>
  <si>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</si>
  <si>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</si>
  <si>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</si>
  <si>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</si>
  <si>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</si>
  <si>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</si>
  <si>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</si>
  <si>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</si>
  <si>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</si>
  <si>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</si>
  <si>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</si>
  <si>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</si>
  <si>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</si>
  <si>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</si>
  <si>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</si>
  <si>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</si>
  <si>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</si>
  <si>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</si>
  <si>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</si>
  <si>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</si>
  <si>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</si>
  <si>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</si>
  <si>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</si>
  <si>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</si>
  <si>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</si>
  <si>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</si>
  <si>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</si>
  <si>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</si>
  <si>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</si>
  <si>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</si>
  <si>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</si>
  <si>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</si>
  <si>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</si>
  <si>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</si>
  <si>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</si>
  <si>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</si>
  <si>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</si>
  <si>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</si>
  <si>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</si>
  <si>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</si>
  <si>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</si>
  <si>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</si>
  <si>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</si>
  <si>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</si>
  <si>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</si>
  <si>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</si>
  <si>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</si>
  <si>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</si>
  <si>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</si>
  <si>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</si>
  <si>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</si>
  <si>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</si>
  <si>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</si>
  <si>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</si>
  <si>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</si>
  <si>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</si>
  <si>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</si>
  <si>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</si>
  <si>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</si>
  <si>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</si>
  <si>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</si>
  <si>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</si>
  <si>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</si>
  <si>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</si>
  <si>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</si>
  <si>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</si>
  <si>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</si>
  <si>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</si>
  <si>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</si>
  <si>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</si>
  <si>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</si>
  <si>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</si>
  <si>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</si>
  <si>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</si>
  <si>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</si>
  <si>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</si>
  <si>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</si>
  <si>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</si>
  <si>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</si>
  <si>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</si>
  <si>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</si>
  <si>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</si>
  <si>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</si>
  <si>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</si>
  <si>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</si>
  <si>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</si>
  <si>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</si>
  <si>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</si>
  <si>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</si>
  <si>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</si>
  <si>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</si>
  <si>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</si>
  <si>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</si>
  <si>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</si>
  <si>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</si>
  <si>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</si>
  <si>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</si>
  <si>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</si>
  <si>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</si>
  <si>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</si>
  <si>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</si>
  <si>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</si>
  <si>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</si>
  <si>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</si>
  <si>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</si>
  <si>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</si>
  <si>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</si>
  <si>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</si>
  <si>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</si>
  <si>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</si>
  <si>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</si>
  <si>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</si>
  <si>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</si>
  <si>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</si>
  <si>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</si>
  <si>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</si>
  <si>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</si>
  <si>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</si>
  <si>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</si>
  <si>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</si>
  <si>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</si>
  <si>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</si>
  <si>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</si>
  <si>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</si>
  <si>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</si>
  <si>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</si>
  <si>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</si>
  <si>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</si>
  <si>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</si>
  <si>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</si>
  <si>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</si>
  <si>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</si>
  <si>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</si>
  <si>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</si>
  <si>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</si>
  <si>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</si>
  <si>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</si>
  <si>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</si>
  <si>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</si>
  <si>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</si>
  <si>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</si>
  <si>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</si>
  <si>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</si>
  <si>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</si>
  <si>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</si>
  <si>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</si>
  <si>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</si>
  <si>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</si>
  <si>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</si>
  <si>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</si>
  <si>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</si>
  <si>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</si>
  <si>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</si>
  <si>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</si>
  <si>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</si>
  <si>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</si>
  <si>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</si>
  <si>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</si>
  <si>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</si>
  <si>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</si>
  <si>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</si>
  <si>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</si>
  <si>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</si>
  <si>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</si>
  <si>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</si>
  <si>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</si>
  <si>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</si>
  <si>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</si>
  <si>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</si>
  <si>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</si>
  <si>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</si>
  <si>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</si>
  <si>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</si>
  <si>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</si>
  <si>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</si>
  <si>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</si>
  <si>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</si>
  <si>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</si>
  <si>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</si>
  <si>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</si>
  <si>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</si>
  <si>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</si>
  <si>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</si>
  <si>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</si>
  <si>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</si>
  <si>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</si>
  <si>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</si>
  <si>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</si>
  <si>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</si>
  <si>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</si>
  <si>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</si>
  <si>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</si>
  <si>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</si>
  <si>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</si>
  <si>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</si>
  <si>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</si>
  <si>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</si>
  <si>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</si>
  <si>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</si>
  <si>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</si>
  <si>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</si>
  <si>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</si>
  <si>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</si>
  <si>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</si>
  <si>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</si>
  <si>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</si>
  <si>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</si>
  <si>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</si>
  <si>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</si>
  <si>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</si>
  <si>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</si>
  <si>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</si>
  <si>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</si>
  <si>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</si>
  <si>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</si>
  <si>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</si>
  <si>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</si>
  <si>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</si>
  <si>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</si>
  <si>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</si>
  <si>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</si>
  <si>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</si>
  <si>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</si>
  <si>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</si>
  <si>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</si>
  <si>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</si>
  <si>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</si>
  <si>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</si>
  <si>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</si>
  <si>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</si>
  <si>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</si>
  <si>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</si>
  <si>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</si>
  <si>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</si>
  <si>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</si>
  <si>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</si>
  <si>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</si>
  <si>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</si>
  <si>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</si>
  <si>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</si>
  <si>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</si>
  <si>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</si>
  <si>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</si>
  <si>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</si>
  <si>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</si>
  <si>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</si>
  <si>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</si>
  <si>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</si>
  <si>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</si>
  <si>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</si>
  <si>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</si>
  <si>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</si>
  <si>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</si>
  <si>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</si>
  <si>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</si>
  <si>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</si>
  <si>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</si>
  <si>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</si>
  <si>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</si>
  <si>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</si>
  <si>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</si>
  <si>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</si>
  <si>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</si>
  <si>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</si>
  <si>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</si>
  <si>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</si>
  <si>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</si>
  <si>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</si>
  <si>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</si>
  <si>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</si>
  <si>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</si>
  <si>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</si>
  <si>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</si>
  <si>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</si>
  <si>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</si>
  <si>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</si>
  <si>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</si>
  <si>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</si>
  <si>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</si>
  <si>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</si>
  <si>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</si>
  <si>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</si>
  <si>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</si>
  <si>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</si>
  <si>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</si>
  <si>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</si>
  <si>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</si>
  <si>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</si>
  <si>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</si>
  <si>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</si>
  <si>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</si>
  <si>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</si>
  <si>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</si>
  <si>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</si>
  <si>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</si>
  <si>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</si>
  <si>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</si>
  <si>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</si>
  <si>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</si>
  <si>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</si>
  <si>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</si>
  <si>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</si>
  <si>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</si>
  <si>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</si>
  <si>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</si>
  <si>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</si>
  <si>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</si>
  <si>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</si>
  <si>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</si>
  <si>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</si>
  <si>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</si>
  <si>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</si>
  <si>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</si>
  <si>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</si>
  <si>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</si>
  <si>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</si>
  <si>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</si>
  <si>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</si>
  <si>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</si>
  <si>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</si>
  <si>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</si>
  <si>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</si>
  <si>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</si>
  <si>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</si>
  <si>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</si>
  <si>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</si>
  <si>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</si>
  <si>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</si>
  <si>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</si>
  <si>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</si>
  <si>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</si>
  <si>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</si>
  <si>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</si>
  <si>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</si>
  <si>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</si>
  <si>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</si>
  <si>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</si>
  <si>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</si>
  <si>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</si>
  <si>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</si>
  <si>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</si>
  <si>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</si>
  <si>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</si>
  <si>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</si>
  <si>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</si>
  <si>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</si>
  <si>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</si>
  <si>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</si>
  <si>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</si>
  <si>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</si>
  <si>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</si>
  <si>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</si>
  <si>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</si>
  <si>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</si>
  <si>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</si>
  <si>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</si>
  <si>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</si>
  <si>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</si>
  <si>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</si>
  <si>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</si>
  <si>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</si>
  <si>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</si>
  <si>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</si>
  <si>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</si>
  <si>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</si>
  <si>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</si>
  <si>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</si>
  <si>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</si>
  <si>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</si>
  <si>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</si>
  <si>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</si>
  <si>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</si>
  <si>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</si>
  <si>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</si>
  <si>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</si>
  <si>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</si>
  <si>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</si>
  <si>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</si>
  <si>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</si>
  <si>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</si>
  <si>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</si>
  <si>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</si>
  <si>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</si>
  <si>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</si>
  <si>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</si>
  <si>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</si>
  <si>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</si>
  <si>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</si>
  <si>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</si>
  <si>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</si>
  <si>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</si>
  <si>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</si>
  <si>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</si>
  <si>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</si>
  <si>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</si>
  <si>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</si>
  <si>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</si>
  <si>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</si>
  <si>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</si>
  <si>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</si>
  <si>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</si>
  <si>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</si>
  <si>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</si>
  <si>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</si>
  <si>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</si>
  <si>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</si>
  <si>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</si>
  <si>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</si>
  <si>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</si>
  <si>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</si>
  <si>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</si>
  <si>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</si>
  <si>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</si>
  <si>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</si>
  <si>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</si>
  <si>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</si>
  <si>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</si>
  <si>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</si>
  <si>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</si>
  <si>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</si>
  <si>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</si>
  <si>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</si>
  <si>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</si>
  <si>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</si>
  <si>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</si>
  <si>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</si>
  <si>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</si>
  <si>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</si>
  <si>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</si>
  <si>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</si>
  <si>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</si>
  <si>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</si>
  <si>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</si>
  <si>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</si>
  <si>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</si>
  <si>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</si>
  <si>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</si>
  <si>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</si>
  <si>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</si>
  <si>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</si>
  <si>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</si>
  <si>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</si>
  <si>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</si>
  <si>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</si>
  <si>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</si>
  <si>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</si>
  <si>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</si>
  <si>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</si>
  <si>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</si>
  <si>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</si>
  <si>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</si>
  <si>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</si>
  <si>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</si>
  <si>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</si>
  <si>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</si>
  <si>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</si>
  <si>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</si>
  <si>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</si>
  <si>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</si>
  <si>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</si>
  <si>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</si>
  <si>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</si>
  <si>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</si>
  <si>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</si>
  <si>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</si>
  <si>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</si>
  <si>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</si>
  <si>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</si>
  <si>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</si>
  <si>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</si>
  <si>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</si>
  <si>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</si>
  <si>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</si>
  <si>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</si>
  <si>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</si>
  <si>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</si>
  <si>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</si>
  <si>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</si>
  <si>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</si>
  <si>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</si>
  <si>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</si>
  <si>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</si>
  <si>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</si>
  <si>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</si>
  <si>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</si>
  <si>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</si>
  <si>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</si>
  <si>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</si>
  <si>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</si>
  <si>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</si>
  <si>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</si>
  <si>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</si>
  <si>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</si>
  <si>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</si>
  <si>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</si>
  <si>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</si>
  <si>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</si>
  <si>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</si>
  <si>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</si>
  <si>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</si>
  <si>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</si>
  <si>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</si>
  <si>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</si>
  <si>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</si>
  <si>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</si>
  <si>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</si>
  <si>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</si>
  <si>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</si>
  <si>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</si>
  <si>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</si>
  <si>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</si>
  <si>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</si>
  <si>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</si>
  <si>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</si>
  <si>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</si>
  <si>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</si>
  <si>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</si>
  <si>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</si>
  <si>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</si>
  <si>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</si>
  <si>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</si>
  <si>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</si>
  <si>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</si>
  <si>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</si>
  <si>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</si>
  <si>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</si>
  <si>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</si>
  <si>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</si>
  <si>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</si>
  <si>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</si>
  <si>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</si>
  <si>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</si>
  <si>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</si>
  <si>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</si>
  <si>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</si>
  <si>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</si>
  <si>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</si>
  <si>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</si>
  <si>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</si>
  <si>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</si>
  <si>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</si>
  <si>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</si>
  <si>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</si>
  <si>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</si>
  <si>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</si>
  <si>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</si>
  <si>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</si>
  <si>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</si>
  <si>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</si>
  <si>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</si>
  <si>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</si>
  <si>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</si>
  <si>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</si>
  <si>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</si>
  <si>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</si>
  <si>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</si>
  <si>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</si>
  <si>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</si>
  <si>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</si>
  <si>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</si>
  <si>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</si>
  <si>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</si>
  <si>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</si>
  <si>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</si>
  <si>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</si>
  <si>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</si>
  <si>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</si>
  <si>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</si>
  <si>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</si>
  <si>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</si>
  <si>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</si>
  <si>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</si>
  <si>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</si>
  <si>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</si>
  <si>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</si>
  <si>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</si>
  <si>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</si>
  <si>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</si>
  <si>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</si>
  <si>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</si>
  <si>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</si>
  <si>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</si>
  <si>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</si>
  <si>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</si>
  <si>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</si>
  <si>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</si>
  <si>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</si>
  <si>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</si>
  <si>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</si>
  <si>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</si>
  <si>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</si>
  <si>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</si>
  <si>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</si>
  <si>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</si>
  <si>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</si>
  <si>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</si>
  <si>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</si>
  <si>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</si>
  <si>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</si>
  <si>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</si>
  <si>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</si>
  <si>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</si>
  <si>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</si>
  <si>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</si>
  <si>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</si>
  <si>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</si>
  <si>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</si>
  <si>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</si>
  <si>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</si>
  <si>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</si>
  <si>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</si>
  <si>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</si>
  <si>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</si>
  <si>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</si>
  <si>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</si>
  <si>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</si>
  <si>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</si>
  <si>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</si>
  <si>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</si>
  <si>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</si>
  <si>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</si>
  <si>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</si>
  <si>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</si>
  <si>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</si>
  <si>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</si>
  <si>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</si>
  <si>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</si>
  <si>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</si>
  <si>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</si>
  <si>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</si>
  <si>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</si>
  <si>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</si>
  <si>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</si>
  <si>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</si>
  <si>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</si>
  <si>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</si>
  <si>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</si>
  <si>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</si>
  <si>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</si>
  <si>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</si>
  <si>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</si>
  <si>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</si>
  <si>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</si>
  <si>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</si>
  <si>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</si>
  <si>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</si>
  <si>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</si>
  <si>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</si>
  <si>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</si>
  <si>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</si>
  <si>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</si>
  <si>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</si>
  <si>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</si>
  <si>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</si>
  <si>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</si>
  <si>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</si>
  <si>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</si>
  <si>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</si>
  <si>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</si>
  <si>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</si>
  <si>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</si>
  <si>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</si>
  <si>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</si>
  <si>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</si>
  <si>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</si>
  <si>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</si>
  <si>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</si>
  <si>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</si>
  <si>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</si>
  <si>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</si>
  <si>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</si>
  <si>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</si>
  <si>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</si>
  <si>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</si>
  <si>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</si>
  <si>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</si>
  <si>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</si>
  <si>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</si>
  <si>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</si>
  <si>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</si>
  <si>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</si>
  <si>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</si>
  <si>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</si>
  <si>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</si>
  <si>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</si>
  <si>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</si>
  <si>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</si>
  <si>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</si>
  <si>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</si>
  <si>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</si>
  <si>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</si>
  <si>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</si>
  <si>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</si>
  <si>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</si>
  <si>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</si>
  <si>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</si>
  <si>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</si>
  <si>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</si>
  <si>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</si>
  <si>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</si>
  <si>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</si>
  <si>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</si>
  <si>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</si>
  <si>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</si>
  <si>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</si>
  <si>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</si>
  <si>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</si>
  <si>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</si>
  <si>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</si>
  <si>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</si>
  <si>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</si>
  <si>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</si>
  <si>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</si>
  <si>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</si>
  <si>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</si>
  <si>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</si>
  <si>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</si>
  <si>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</si>
  <si>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</si>
  <si>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</si>
  <si>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</si>
  <si>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</si>
  <si>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</si>
  <si>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</si>
  <si>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</si>
  <si>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</si>
  <si>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</si>
  <si>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</si>
  <si>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</si>
  <si>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</si>
  <si>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</si>
  <si>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</si>
  <si>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</si>
  <si>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</si>
  <si>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</si>
  <si>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</si>
  <si>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</si>
  <si>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</si>
  <si>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</si>
  <si>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</si>
  <si>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</si>
  <si>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</si>
  <si>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</si>
  <si>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</si>
  <si>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</si>
  <si>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</si>
  <si>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</si>
  <si>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</si>
  <si>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</si>
  <si>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</si>
  <si>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</si>
  <si>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</si>
  <si>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</si>
  <si>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</si>
  <si>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</si>
  <si>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</si>
  <si>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</si>
  <si>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</si>
  <si>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</si>
  <si>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</si>
  <si>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</si>
  <si>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</si>
  <si>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</si>
  <si>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</si>
  <si>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</si>
  <si>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</si>
  <si>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</si>
  <si>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</si>
  <si>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</si>
  <si>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</si>
  <si>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</si>
  <si>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</si>
  <si>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</si>
  <si>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</si>
  <si>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</si>
  <si>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</si>
  <si>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</si>
  <si>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</si>
  <si>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</si>
  <si>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</si>
  <si>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</si>
  <si>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</si>
  <si>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</si>
  <si>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</si>
  <si>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</si>
  <si>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</si>
  <si>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</si>
  <si>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</si>
  <si>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</si>
  <si>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</si>
  <si>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</si>
  <si>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</si>
  <si>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</si>
  <si>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</si>
  <si>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</si>
  <si>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</si>
  <si>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</si>
  <si>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</si>
  <si>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</si>
  <si>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</si>
  <si>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</si>
  <si>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</si>
  <si>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</si>
  <si>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</si>
  <si>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</si>
  <si>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</si>
  <si>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</si>
  <si>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</si>
  <si>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</si>
  <si>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</si>
  <si>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</si>
  <si>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</si>
  <si>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</si>
  <si>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</si>
  <si>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</si>
  <si>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</si>
  <si>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</si>
  <si>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</si>
  <si>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</si>
  <si>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</si>
  <si>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</si>
  <si>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</si>
  <si>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</si>
  <si>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</si>
  <si>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</si>
  <si>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</si>
  <si>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</si>
  <si>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</si>
  <si>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</si>
  <si>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</si>
  <si>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</si>
  <si>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</si>
  <si>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</si>
  <si>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</si>
  <si>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</si>
  <si>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</si>
  <si>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</si>
  <si>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</si>
  <si>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</si>
  <si>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</si>
  <si>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</si>
  <si>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</si>
  <si>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</si>
  <si>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</si>
  <si>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</si>
  <si>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</si>
  <si>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</si>
  <si>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</si>
  <si>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</si>
  <si>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</si>
  <si>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</si>
  <si>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</si>
  <si>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</si>
  <si>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</si>
  <si>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</si>
  <si>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</si>
  <si>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</si>
  <si>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</si>
  <si>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</si>
  <si>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</si>
  <si>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</si>
  <si>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</si>
  <si>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</si>
  <si>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</si>
  <si>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</si>
  <si>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</si>
  <si>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</si>
  <si>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</si>
  <si>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</si>
  <si>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</si>
  <si>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</si>
  <si>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</si>
  <si>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</si>
  <si>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</si>
  <si>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</si>
  <si>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</si>
  <si>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</si>
  <si>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</si>
  <si>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</si>
  <si>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</si>
  <si>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</si>
  <si>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</si>
  <si>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</si>
  <si>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</si>
  <si>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</si>
  <si>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</si>
  <si>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</si>
  <si>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</si>
  <si>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</si>
  <si>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</si>
  <si>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</si>
  <si>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</si>
  <si>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</si>
  <si>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</si>
  <si>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</si>
  <si>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</si>
  <si>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</si>
  <si>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</si>
  <si>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</si>
  <si>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</si>
  <si>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</si>
  <si>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</si>
  <si>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</si>
  <si>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</si>
  <si>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</si>
  <si>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</si>
  <si>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</si>
  <si>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</si>
  <si>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</si>
  <si>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</si>
  <si>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</si>
  <si>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</si>
  <si>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</si>
  <si>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</si>
  <si>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</si>
  <si>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</si>
  <si>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</si>
  <si>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</si>
  <si>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</si>
  <si>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</si>
  <si>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</si>
  <si>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</si>
  <si>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</si>
  <si>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</si>
  <si>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</si>
  <si>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</si>
  <si>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</si>
  <si>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</si>
  <si>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</si>
  <si>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</si>
  <si>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</si>
  <si>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</si>
  <si>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</si>
  <si>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</si>
  <si>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</si>
  <si>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</si>
  <si>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</si>
  <si>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</si>
  <si>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</si>
  <si>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</si>
  <si>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</si>
  <si>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</si>
  <si>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</si>
  <si>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</si>
  <si>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</si>
  <si>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</si>
  <si>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</si>
  <si>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</si>
  <si>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</si>
  <si>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</si>
  <si>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</si>
  <si>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</si>
  <si>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</si>
  <si>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</si>
  <si>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</si>
  <si>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</si>
  <si>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</si>
  <si>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</si>
  <si>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</si>
  <si>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</si>
  <si>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</si>
  <si>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</si>
  <si>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</si>
  <si>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</si>
  <si>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</si>
  <si>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</si>
  <si>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</si>
  <si>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</si>
  <si>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</si>
  <si>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</si>
  <si>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</si>
  <si>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</si>
  <si>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</si>
  <si>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</si>
  <si>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</si>
  <si>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</si>
  <si>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</si>
  <si>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</si>
  <si>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</si>
  <si>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</si>
  <si>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</si>
  <si>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</si>
  <si>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</si>
  <si>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</si>
  <si>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</si>
  <si>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</si>
  <si>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</si>
  <si>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</si>
  <si>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</si>
  <si>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</si>
  <si>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</si>
  <si>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</si>
  <si>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</si>
  <si>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</si>
  <si>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</si>
  <si>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</si>
  <si>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</si>
  <si>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</si>
  <si>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</si>
  <si>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</si>
  <si>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</si>
  <si>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</si>
  <si>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</si>
  <si>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</si>
  <si>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</si>
  <si>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</si>
  <si>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</si>
  <si>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</si>
  <si>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</si>
  <si>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</si>
  <si>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</si>
  <si>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</si>
  <si>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</si>
  <si>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</si>
  <si>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</si>
  <si>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</si>
  <si>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</si>
  <si>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</si>
  <si>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</si>
  <si>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</si>
  <si>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</si>
  <si>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</si>
  <si>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</si>
  <si>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</si>
  <si>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</si>
  <si>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</si>
  <si>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</si>
  <si>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</si>
  <si>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</si>
  <si>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</si>
  <si>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</si>
  <si>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</si>
  <si>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</si>
  <si>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</si>
  <si>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</si>
  <si>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</si>
  <si>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</si>
  <si>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</si>
  <si>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</si>
  <si>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</si>
  <si>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</si>
  <si>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</si>
  <si>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</si>
  <si>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</si>
  <si>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</si>
  <si>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</si>
  <si>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</si>
  <si>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</si>
  <si>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</si>
  <si>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</si>
  <si>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</si>
  <si>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</si>
  <si>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</si>
  <si>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</si>
  <si>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</si>
  <si>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</si>
  <si>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</si>
  <si>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</si>
  <si>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</si>
  <si>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</si>
  <si>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</si>
  <si>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</si>
  <si>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</si>
  <si>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</si>
  <si>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</si>
  <si>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</si>
  <si>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</si>
  <si>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</si>
  <si>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</si>
  <si>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</si>
  <si>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</si>
  <si>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</si>
  <si>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</si>
  <si>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</si>
  <si>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</si>
  <si>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</si>
  <si>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</si>
  <si>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</si>
  <si>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</si>
  <si>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</si>
  <si>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</si>
  <si>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</si>
  <si>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</si>
  <si>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</si>
  <si>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</si>
  <si>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</si>
  <si>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</si>
  <si>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</si>
  <si>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</si>
  <si>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</si>
  <si>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</si>
  <si>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</si>
  <si>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</si>
  <si>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</si>
  <si>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</si>
  <si>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</si>
  <si>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</si>
  <si>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</si>
  <si>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</si>
  <si>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</si>
  <si>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</si>
  <si>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</si>
  <si>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</si>
  <si>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</si>
  <si>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</si>
  <si>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</si>
  <si>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</si>
  <si>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</si>
  <si>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</si>
  <si>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</si>
  <si>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</si>
  <si>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</si>
  <si>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</si>
  <si>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</si>
  <si>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</si>
  <si>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</si>
  <si>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</si>
  <si>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</si>
  <si>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</si>
  <si>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</si>
  <si>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</si>
  <si>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</si>
  <si>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</si>
  <si>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</si>
  <si>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</si>
  <si>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</si>
  <si>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</si>
  <si>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</si>
  <si>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</si>
  <si>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</si>
  <si>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</si>
  <si>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</si>
  <si>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</si>
  <si>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</si>
  <si>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</si>
  <si>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</si>
  <si>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</si>
  <si>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</si>
  <si>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</si>
  <si>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</si>
  <si>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</si>
  <si>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</si>
  <si>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</si>
  <si>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</si>
  <si>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</si>
  <si>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</si>
  <si>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</si>
  <si>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</si>
  <si>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</si>
  <si>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</si>
  <si>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</si>
  <si>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</si>
  <si>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</si>
  <si>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</si>
  <si>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</si>
  <si>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</si>
  <si>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</si>
  <si>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</si>
  <si>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</si>
  <si>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</si>
  <si>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</si>
  <si>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</si>
  <si>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</si>
  <si>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</si>
  <si>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</si>
  <si>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</si>
  <si>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</si>
  <si>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</si>
  <si>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</si>
  <si>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</si>
  <si>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</si>
  <si>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</si>
  <si>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</si>
  <si>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</si>
  <si>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</si>
  <si>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</si>
  <si>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</si>
  <si>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</si>
  <si>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</si>
  <si>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</si>
  <si>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</si>
  <si>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</si>
  <si>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</si>
  <si>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</si>
  <si>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</si>
  <si>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</si>
  <si>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</si>
  <si>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</si>
  <si>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</si>
  <si>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</si>
  <si>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</si>
  <si>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</si>
  <si>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</si>
  <si>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</si>
  <si>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</si>
  <si>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</si>
  <si>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</si>
  <si>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</si>
  <si>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</si>
  <si>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</si>
  <si>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</si>
  <si>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</si>
  <si>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</si>
  <si>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</si>
  <si>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</si>
  <si>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</si>
  <si>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</si>
  <si>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</si>
  <si>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</si>
  <si>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</si>
  <si>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</si>
  <si>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</si>
  <si>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</si>
  <si>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</si>
  <si>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</si>
  <si>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</si>
  <si>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</si>
  <si>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</si>
  <si>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</si>
  <si>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</si>
  <si>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</si>
  <si>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</si>
  <si>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</si>
  <si>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</si>
  <si>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</si>
  <si>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</si>
  <si>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</si>
  <si>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</si>
  <si>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</si>
  <si>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</si>
  <si>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</si>
  <si>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</si>
  <si>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</si>
  <si>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</si>
  <si>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</si>
  <si>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</si>
  <si>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</si>
  <si>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</si>
  <si>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</si>
  <si>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</si>
  <si>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</si>
  <si>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</si>
  <si>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</si>
  <si>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</si>
  <si>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</si>
  <si>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</si>
  <si>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</si>
  <si>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</si>
  <si>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</si>
  <si>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</si>
  <si>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</si>
  <si>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</si>
  <si>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</si>
  <si>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</si>
  <si>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</si>
  <si>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</si>
  <si>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</si>
  <si>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</si>
  <si>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</si>
  <si>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</si>
  <si>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</si>
  <si>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</si>
  <si>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</si>
  <si>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</si>
  <si>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</si>
  <si>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</si>
  <si>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</si>
  <si>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</si>
  <si>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</si>
  <si>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</si>
  <si>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</si>
  <si>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</si>
  <si>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</si>
  <si>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</si>
  <si>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</si>
  <si>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</si>
  <si>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</si>
  <si>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</si>
  <si>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</si>
  <si>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</si>
  <si>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</si>
  <si>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</si>
  <si>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</si>
  <si>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</si>
  <si>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</si>
  <si>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</si>
  <si>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</si>
  <si>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</si>
  <si>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</si>
  <si>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</si>
  <si>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</si>
  <si>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</si>
  <si>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</si>
  <si>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</si>
  <si>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</si>
  <si>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</si>
  <si>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</si>
  <si>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</si>
  <si>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</si>
  <si>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</si>
  <si>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</si>
  <si>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</si>
  <si>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</si>
  <si>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</si>
  <si>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</si>
  <si>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</si>
  <si>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</si>
  <si>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</si>
  <si>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</si>
  <si>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</si>
  <si>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</si>
  <si>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</si>
  <si>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</si>
  <si>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</si>
  <si>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</si>
  <si>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</si>
  <si>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</si>
  <si>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</si>
  <si>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</si>
  <si>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</si>
  <si>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</si>
  <si>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</si>
  <si>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</si>
  <si>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</si>
  <si>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</si>
  <si>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</si>
  <si>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</si>
  <si>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</si>
  <si>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</si>
  <si>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</si>
  <si>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</si>
  <si>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</si>
  <si>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</si>
  <si>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</si>
  <si>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</si>
  <si>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</si>
  <si>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</si>
  <si>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</si>
  <si>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</si>
  <si>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</si>
  <si>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</si>
  <si>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</si>
  <si>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</si>
  <si>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</si>
  <si>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</si>
  <si>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</si>
  <si>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</si>
  <si>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</si>
  <si>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</si>
  <si>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</si>
  <si>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</si>
  <si>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</si>
  <si>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</si>
  <si>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</si>
  <si>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</si>
  <si>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</si>
  <si>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</si>
  <si>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</si>
  <si>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</si>
  <si>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</si>
  <si>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</si>
  <si>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</si>
  <si>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</si>
  <si>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</si>
  <si>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</si>
  <si>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</si>
  <si>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</si>
  <si>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</si>
  <si>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</si>
  <si>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</si>
  <si>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</si>
  <si>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</si>
  <si>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</si>
  <si>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</si>
  <si>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</si>
  <si>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</si>
  <si>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</si>
  <si>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</si>
  <si>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</si>
  <si>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</si>
  <si>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</si>
  <si>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</si>
  <si>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</si>
  <si>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</si>
  <si>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</si>
  <si>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</si>
  <si>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</si>
  <si>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</si>
  <si>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</si>
  <si>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</si>
  <si>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</si>
  <si>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</si>
  <si>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</si>
  <si>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</si>
  <si>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</si>
  <si>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</si>
  <si>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</si>
  <si>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</si>
  <si>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</si>
  <si>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</si>
  <si>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</si>
  <si>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</si>
  <si>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</si>
  <si>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</si>
  <si>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</si>
  <si>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</si>
  <si>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</si>
  <si>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</si>
  <si>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</si>
  <si>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</si>
  <si>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</si>
  <si>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</si>
  <si>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</si>
  <si>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</si>
  <si>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</si>
  <si>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</si>
  <si>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</si>
  <si>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</si>
  <si>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</si>
  <si>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</si>
  <si>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</si>
  <si>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</si>
  <si>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</si>
  <si>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</si>
  <si>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</si>
  <si>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</si>
  <si>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</si>
  <si>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</si>
  <si>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</si>
  <si>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</si>
  <si>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</si>
  <si>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</si>
  <si>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</si>
  <si>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</si>
  <si>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</si>
  <si>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</si>
  <si>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</si>
  <si>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</si>
  <si>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</si>
  <si>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</si>
  <si>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</si>
  <si>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</si>
  <si>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</si>
  <si>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</si>
  <si>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</si>
  <si>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</si>
  <si>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</si>
  <si>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</si>
  <si>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</si>
  <si>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</si>
  <si>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</si>
  <si>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</si>
  <si>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</si>
  <si>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</si>
  <si>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</si>
  <si>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</si>
  <si>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</si>
  <si>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</si>
  <si>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</si>
  <si>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</si>
  <si>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</si>
  <si>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</si>
  <si>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</si>
  <si>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</si>
  <si>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</si>
  <si>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</si>
  <si>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</si>
  <si>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</si>
  <si>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</si>
  <si>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</si>
  <si>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</si>
  <si>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</si>
  <si>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</si>
  <si>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</si>
  <si>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</si>
  <si>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</si>
  <si>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</si>
  <si>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</si>
  <si>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</si>
  <si>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</si>
  <si>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</si>
  <si>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</si>
  <si>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</si>
  <si>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</si>
  <si>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</si>
  <si>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</si>
  <si>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</si>
  <si>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</si>
  <si>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</si>
  <si>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</si>
  <si>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</si>
  <si>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</si>
  <si>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</si>
  <si>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</si>
  <si>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</si>
  <si>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</si>
  <si>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</si>
  <si>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</si>
  <si>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</si>
  <si>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</si>
  <si>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</si>
  <si>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</si>
  <si>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</si>
  <si>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</si>
  <si>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</si>
  <si>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</si>
  <si>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</si>
  <si>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</si>
  <si>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</si>
  <si>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</si>
  <si>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</si>
  <si>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</si>
  <si>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</si>
  <si>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</si>
  <si>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</si>
  <si>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</si>
  <si>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</si>
  <si>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</si>
  <si>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</si>
  <si>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</si>
  <si>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</si>
  <si>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</si>
  <si>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</si>
  <si>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</si>
  <si>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</si>
  <si>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</si>
  <si>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</si>
  <si>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</si>
  <si>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</si>
  <si>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</si>
  <si>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</si>
  <si>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</si>
  <si>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</si>
  <si>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</si>
  <si>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</si>
  <si>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</si>
  <si>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</si>
  <si>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</si>
  <si>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</si>
  <si>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</si>
  <si>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</si>
  <si>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</si>
  <si>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</si>
  <si>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</si>
  <si>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</si>
  <si>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</si>
  <si>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</si>
  <si>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</si>
  <si>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</si>
  <si>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</si>
  <si>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</si>
  <si>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</si>
  <si>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</si>
  <si>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</si>
  <si>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</si>
  <si>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</si>
  <si>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</si>
  <si>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</si>
  <si>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</si>
  <si>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</si>
  <si>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</si>
  <si>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</si>
  <si>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</si>
  <si>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</si>
  <si>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</si>
  <si>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</si>
  <si>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</si>
  <si>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</si>
  <si>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</si>
  <si>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</si>
  <si>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</si>
  <si>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</si>
  <si>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</si>
  <si>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</si>
  <si>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</si>
  <si>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</si>
  <si>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</si>
  <si>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</si>
  <si>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</si>
  <si>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</si>
  <si>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</si>
  <si>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</si>
  <si>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</si>
  <si>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</si>
  <si>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</si>
  <si>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</si>
  <si>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</si>
  <si>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</si>
  <si>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</si>
  <si>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</si>
  <si>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</si>
  <si>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</si>
  <si>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</si>
  <si>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</si>
  <si>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</si>
  <si>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</si>
  <si>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</si>
  <si>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</si>
  <si>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</si>
  <si>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</si>
  <si>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</si>
  <si>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</si>
  <si>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</si>
  <si>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</si>
  <si>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</si>
  <si>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</si>
  <si>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</si>
  <si>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</si>
  <si>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</si>
  <si>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</si>
  <si>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</si>
  <si>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</si>
  <si>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</si>
  <si>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</si>
  <si>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</si>
  <si>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</si>
  <si>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</si>
  <si>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</si>
  <si>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</si>
  <si>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</si>
  <si>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</si>
  <si>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</si>
  <si>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</si>
  <si>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</si>
  <si>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</si>
  <si>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</si>
  <si>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</si>
  <si>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</si>
  <si>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</si>
  <si>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</si>
  <si>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</si>
  <si>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</si>
  <si>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</si>
  <si>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</si>
  <si>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</si>
  <si>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</si>
  <si>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</si>
  <si>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</si>
  <si>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</si>
  <si>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</si>
  <si>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</si>
  <si>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</si>
  <si>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</si>
  <si>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</si>
  <si>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</si>
  <si>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</si>
  <si>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</si>
  <si>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</si>
  <si>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</si>
  <si>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</si>
  <si>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</si>
  <si>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</si>
  <si>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</si>
  <si>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</si>
  <si>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</si>
  <si>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</si>
  <si>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</si>
  <si>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</si>
  <si>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</si>
  <si>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</si>
  <si>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</si>
  <si>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</si>
  <si>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</si>
  <si>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</si>
  <si>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</si>
  <si>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</si>
  <si>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</si>
  <si>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</si>
  <si>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</si>
  <si>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</si>
  <si>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</si>
  <si>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</si>
  <si>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</si>
  <si>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</si>
  <si>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</si>
  <si>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</si>
  <si>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</si>
  <si>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</si>
  <si>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</si>
  <si>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</si>
  <si>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</si>
  <si>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</si>
  <si>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</si>
  <si>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</si>
  <si>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</si>
  <si>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</si>
  <si>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</si>
  <si>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</si>
  <si>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</si>
  <si>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</si>
  <si>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</si>
  <si>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</si>
  <si>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</si>
  <si>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</si>
  <si>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</si>
  <si>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</si>
  <si>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</si>
  <si>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</si>
  <si>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</si>
  <si>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</si>
  <si>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</si>
  <si>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</si>
  <si>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</si>
  <si>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</si>
  <si>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</si>
  <si>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</si>
  <si>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</si>
  <si>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</si>
  <si>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</si>
  <si>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</si>
  <si>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</si>
  <si>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</si>
  <si>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</si>
  <si>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</si>
  <si>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</si>
  <si>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</si>
  <si>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</si>
  <si>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</si>
  <si>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</si>
  <si>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</si>
  <si>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</si>
  <si>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</si>
  <si>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</si>
  <si>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</si>
  <si>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</si>
  <si>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</si>
  <si>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</si>
  <si>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</si>
  <si>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</si>
  <si>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</si>
  <si>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</si>
  <si>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</si>
  <si>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</si>
  <si>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</si>
  <si>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</si>
  <si>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</si>
  <si>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</si>
  <si>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</si>
  <si>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</si>
  <si>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</si>
  <si>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</si>
  <si>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</si>
  <si>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</si>
  <si>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</si>
  <si>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</si>
  <si>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</si>
  <si>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</si>
  <si>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</si>
  <si>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</si>
  <si>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</si>
  <si>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</si>
  <si>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</si>
  <si>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</si>
  <si>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</si>
  <si>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</si>
  <si>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</si>
  <si>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</si>
  <si>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</si>
  <si>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</si>
  <si>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</si>
  <si>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</si>
  <si>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</si>
  <si>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</si>
  <si>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</si>
  <si>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</si>
  <si>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</si>
  <si>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</si>
  <si>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</si>
  <si>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</si>
  <si>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</si>
  <si>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</si>
  <si>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</si>
  <si>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</si>
  <si>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</si>
  <si>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</si>
  <si>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</si>
  <si>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</si>
  <si>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</si>
  <si>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</si>
  <si>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</si>
  <si>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</si>
  <si>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</si>
  <si>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</si>
  <si>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</si>
  <si>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</si>
  <si>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</si>
  <si>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</si>
  <si>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</si>
  <si>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</si>
  <si>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</si>
  <si>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</si>
  <si>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</si>
  <si>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</si>
  <si>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</si>
  <si>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</si>
  <si>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</si>
  <si>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</si>
  <si>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</si>
  <si>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</si>
  <si>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</si>
  <si>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</si>
  <si>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</si>
  <si>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</si>
  <si>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</si>
  <si>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</si>
  <si>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</si>
  <si>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</si>
  <si>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</si>
  <si>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</si>
  <si>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</si>
  <si>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</si>
  <si>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</si>
  <si>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</si>
  <si>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</si>
  <si>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</si>
  <si>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</si>
  <si>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</si>
  <si>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</si>
  <si>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</si>
  <si>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</si>
  <si>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</si>
  <si>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</si>
  <si>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</si>
  <si>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</si>
  <si>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</si>
  <si>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</si>
  <si>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</si>
  <si>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</si>
  <si>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</si>
  <si>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</si>
  <si>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</si>
  <si>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</si>
  <si>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</si>
  <si>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</si>
  <si>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</si>
  <si>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</si>
  <si>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</si>
  <si>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</si>
  <si>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</si>
  <si>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</si>
  <si>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</si>
  <si>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</si>
  <si>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</si>
  <si>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</si>
  <si>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</si>
  <si>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</si>
  <si>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</si>
  <si>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</si>
  <si>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</si>
  <si>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</si>
  <si>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</si>
  <si>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</si>
  <si>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</si>
  <si>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</si>
  <si>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</si>
  <si>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</si>
  <si>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</si>
  <si>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</si>
  <si>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</si>
  <si>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</si>
  <si>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</si>
  <si>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</si>
  <si>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</si>
  <si>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</si>
  <si>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</si>
  <si>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</si>
  <si>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</si>
  <si>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</si>
  <si>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</si>
  <si>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</si>
  <si>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</si>
  <si>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</si>
  <si>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</si>
  <si>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</si>
  <si>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</si>
  <si>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</si>
  <si>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</si>
  <si>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</si>
  <si>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</si>
  <si>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</si>
  <si>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</si>
  <si>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</si>
  <si>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</si>
  <si>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</si>
  <si>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</si>
  <si>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</si>
  <si>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</si>
  <si>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</si>
  <si>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</si>
  <si>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</si>
  <si>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</si>
  <si>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</si>
  <si>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</si>
  <si>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</si>
  <si>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</si>
  <si>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</si>
  <si>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</si>
  <si>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</si>
  <si>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</si>
  <si>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</si>
  <si>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</si>
  <si>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</si>
  <si>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</si>
  <si>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</si>
  <si>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</si>
  <si>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</si>
  <si>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</si>
  <si>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</si>
  <si>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</si>
  <si>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</si>
  <si>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</si>
  <si>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</si>
  <si>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</si>
  <si>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</si>
  <si>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</si>
  <si>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</si>
  <si>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</si>
  <si>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</si>
  <si>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</si>
  <si>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</si>
  <si>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</si>
  <si>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</si>
  <si>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</si>
  <si>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</si>
  <si>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</si>
  <si>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</si>
  <si>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</si>
  <si>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</si>
  <si>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</si>
  <si>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</si>
  <si>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</si>
  <si>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</si>
  <si>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</si>
  <si>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</si>
  <si>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</si>
  <si>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</si>
  <si>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</si>
  <si>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</si>
  <si>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</si>
  <si>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</si>
  <si>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</si>
  <si>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</si>
  <si>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</si>
  <si>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</si>
  <si>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</si>
  <si>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</si>
  <si>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</si>
  <si>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</si>
  <si>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</si>
  <si>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</si>
  <si>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</si>
  <si>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</si>
  <si>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</si>
  <si>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</si>
  <si>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</si>
  <si>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</si>
  <si>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</si>
  <si>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</si>
  <si>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</si>
  <si>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</si>
  <si>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</si>
  <si>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</si>
  <si>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</si>
  <si>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</si>
  <si>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</si>
  <si>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</si>
  <si>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</si>
  <si>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</si>
  <si>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</si>
  <si>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</si>
  <si>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</si>
  <si>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</si>
  <si>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</si>
  <si>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</si>
  <si>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</si>
  <si>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</si>
  <si>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</si>
  <si>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</si>
  <si>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</si>
  <si>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</si>
  <si>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</si>
  <si>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</si>
  <si>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</si>
  <si>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</si>
  <si>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</si>
  <si>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</si>
  <si>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</si>
  <si>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</si>
  <si>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</si>
  <si>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</si>
  <si>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</si>
  <si>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</si>
  <si>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</si>
  <si>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</si>
  <si>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</si>
  <si>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</si>
  <si>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</si>
  <si>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</si>
  <si>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</si>
  <si>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</si>
  <si>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</si>
  <si>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</si>
  <si>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</si>
  <si>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</si>
  <si>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</si>
  <si>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</si>
  <si>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</si>
  <si>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</si>
  <si>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</si>
  <si>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</si>
  <si>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</si>
  <si>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</si>
  <si>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</si>
  <si>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</si>
  <si>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</si>
  <si>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</si>
  <si>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</si>
  <si>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</si>
  <si>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</si>
  <si>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</si>
  <si>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</si>
  <si>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</si>
  <si>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</si>
  <si>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</si>
  <si>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</si>
  <si>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</si>
  <si>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</si>
  <si>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</si>
  <si>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</si>
  <si>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</si>
  <si>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</si>
  <si>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</si>
  <si>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</si>
  <si>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</si>
  <si>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</si>
  <si>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</si>
  <si>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</si>
  <si>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</si>
  <si>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</si>
  <si>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</si>
  <si>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</si>
  <si>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</si>
  <si>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</si>
  <si>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</si>
  <si>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</si>
  <si>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</si>
  <si>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</si>
  <si>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</si>
  <si>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</si>
  <si>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</si>
  <si>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</si>
  <si>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</si>
  <si>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</si>
  <si>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</si>
  <si>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</si>
  <si>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</si>
  <si>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</si>
  <si>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</si>
  <si>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</si>
  <si>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</si>
  <si>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</si>
  <si>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</si>
  <si>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</si>
  <si>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</si>
  <si>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</si>
  <si>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</si>
  <si>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</si>
  <si>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</si>
  <si>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</si>
  <si>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</si>
  <si>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</si>
  <si>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</si>
  <si>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</si>
  <si>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</si>
  <si>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</si>
  <si>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</si>
  <si>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</si>
  <si>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</si>
  <si>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</si>
  <si>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</si>
  <si>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</si>
  <si>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</si>
  <si>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</si>
  <si>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</si>
  <si>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</si>
  <si>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</si>
  <si>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</si>
  <si>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</si>
  <si>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</si>
  <si>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</si>
  <si>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</si>
  <si>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</si>
  <si>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</si>
  <si>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</si>
  <si>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</si>
  <si>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</si>
  <si>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</si>
  <si>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</si>
  <si>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</si>
  <si>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</si>
  <si>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</si>
  <si>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</si>
  <si>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</si>
  <si>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</si>
  <si>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</si>
  <si>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</si>
  <si>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</si>
  <si>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</si>
  <si>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</si>
  <si>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</si>
  <si>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</si>
  <si>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</si>
  <si>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</si>
  <si>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</si>
  <si>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</si>
  <si>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</si>
  <si>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</si>
  <si>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</si>
  <si>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</si>
  <si>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</si>
  <si>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</si>
  <si>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</si>
  <si>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</si>
  <si>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</si>
  <si>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</si>
  <si>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</si>
  <si>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</si>
  <si>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</si>
  <si>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</si>
  <si>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</si>
  <si>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</si>
  <si>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</si>
  <si>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</si>
  <si>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</si>
  <si>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</si>
  <si>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</si>
  <si>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</si>
  <si>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</si>
  <si>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</si>
  <si>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</si>
  <si>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</si>
  <si>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</si>
  <si>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</si>
  <si>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</si>
  <si>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</si>
  <si>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</si>
  <si>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</si>
  <si>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</si>
  <si>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</si>
  <si>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</si>
  <si>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</si>
  <si>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</si>
  <si>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</si>
  <si>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</si>
  <si>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</si>
  <si>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</si>
  <si>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</si>
  <si>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</si>
  <si>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</si>
  <si>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</si>
  <si>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</si>
  <si>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</si>
  <si>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</si>
  <si>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</si>
  <si>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</si>
  <si>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</si>
  <si>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</si>
  <si>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</si>
  <si>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</si>
  <si>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</si>
  <si>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</si>
  <si>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</si>
  <si>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</si>
  <si>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</si>
  <si>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</si>
  <si>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</si>
  <si>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</si>
  <si>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</si>
  <si>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</si>
  <si>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</si>
  <si>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</si>
  <si>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</si>
  <si>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</si>
  <si>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</si>
  <si>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</si>
  <si>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</si>
  <si>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</si>
  <si>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</si>
  <si>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</si>
  <si>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</si>
  <si>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</si>
  <si>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</si>
  <si>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</si>
  <si>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</si>
  <si>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</si>
  <si>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</si>
  <si>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</si>
  <si>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</si>
  <si>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</si>
  <si>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</si>
  <si>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</si>
  <si>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</si>
  <si>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</si>
  <si>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</si>
  <si>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</si>
  <si>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</si>
  <si>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</si>
  <si>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</si>
  <si>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</si>
  <si>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</si>
  <si>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</si>
  <si>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</si>
  <si>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</si>
  <si>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</si>
  <si>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</si>
  <si>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</si>
  <si>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</si>
  <si>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</si>
  <si>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</si>
  <si>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</si>
  <si>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</si>
  <si>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</si>
  <si>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</si>
  <si>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</si>
  <si>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</si>
  <si>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</si>
  <si>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</si>
  <si>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</si>
  <si>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</si>
  <si>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</si>
  <si>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</si>
  <si>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</si>
  <si>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</si>
  <si>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</si>
  <si>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</si>
  <si>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</si>
  <si>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</si>
  <si>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</si>
  <si>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</si>
  <si>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</si>
  <si>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</si>
  <si>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</si>
  <si>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</si>
  <si>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</si>
  <si>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</si>
  <si>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</si>
  <si>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</si>
  <si>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</si>
  <si>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</si>
  <si>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</si>
  <si>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</si>
  <si>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</si>
  <si>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</si>
  <si>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</si>
  <si>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</si>
  <si>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</si>
  <si>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</si>
  <si>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</si>
  <si>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</si>
  <si>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</si>
  <si>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</si>
  <si>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</si>
  <si>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</si>
  <si>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</si>
  <si>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</si>
  <si>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</si>
  <si>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</si>
  <si>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</si>
  <si>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</si>
  <si>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</si>
  <si>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</si>
  <si>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</si>
  <si>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</si>
  <si>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</si>
  <si>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</si>
  <si>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</si>
  <si>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</si>
  <si>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</si>
  <si>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</si>
  <si>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</si>
  <si>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</si>
  <si>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</si>
  <si>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</si>
  <si>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</si>
  <si>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</si>
  <si>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</si>
  <si>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</si>
  <si>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</si>
  <si>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</si>
  <si>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</si>
  <si>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</si>
  <si>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</si>
  <si>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</si>
  <si>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</si>
  <si>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</si>
  <si>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</si>
  <si>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</si>
  <si>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</si>
  <si>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</si>
  <si>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</si>
  <si>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</si>
  <si>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</si>
  <si>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</si>
  <si>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</si>
  <si>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</si>
  <si>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</si>
  <si>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</si>
  <si>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</si>
  <si>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</si>
  <si>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</si>
  <si>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</si>
  <si>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</si>
  <si>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</si>
  <si>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</si>
  <si>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</si>
  <si>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</si>
  <si>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</si>
  <si>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</si>
  <si>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</si>
  <si>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</si>
  <si>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</si>
  <si>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</si>
  <si>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</si>
  <si>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</si>
  <si>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</si>
  <si>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</si>
  <si>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</si>
  <si>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</si>
  <si>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</si>
  <si>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</si>
  <si>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</si>
  <si>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</si>
  <si>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</si>
  <si>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</si>
  <si>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</si>
  <si>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</si>
  <si>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</si>
  <si>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</si>
  <si>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</si>
  <si>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</si>
  <si>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</si>
  <si>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</si>
  <si>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</si>
  <si>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</si>
  <si>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</si>
  <si>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</si>
  <si>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</si>
  <si>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</si>
  <si>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</si>
  <si>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</si>
  <si>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</si>
  <si>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</si>
  <si>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</si>
  <si>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</si>
  <si>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</si>
  <si>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</si>
  <si>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</si>
  <si>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</si>
  <si>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</si>
  <si>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</si>
  <si>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</si>
  <si>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</si>
  <si>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</si>
  <si>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</si>
  <si>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</si>
  <si>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</si>
  <si>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</si>
  <si>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</si>
  <si>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</si>
  <si>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</si>
  <si>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</si>
  <si>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</si>
  <si>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</si>
  <si>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</si>
  <si>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</si>
  <si>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</si>
  <si>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</si>
  <si>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</si>
  <si>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</si>
  <si>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</si>
  <si>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</si>
  <si>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</si>
  <si>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</si>
  <si>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</si>
  <si>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</si>
  <si>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</si>
  <si>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</si>
  <si>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</si>
  <si>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</si>
  <si>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</si>
  <si>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</si>
  <si>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</si>
  <si>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</si>
  <si>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</si>
  <si>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</si>
  <si>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</si>
  <si>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</si>
  <si>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</si>
  <si>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</si>
  <si>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</si>
  <si>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</si>
  <si>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</si>
  <si>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</si>
  <si>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</si>
  <si>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</si>
  <si>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</si>
  <si>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</si>
  <si>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</si>
  <si>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</si>
  <si>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</si>
  <si>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</si>
  <si>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</si>
  <si>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</si>
  <si>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</si>
  <si>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</si>
  <si>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</si>
  <si>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</si>
  <si>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</si>
  <si>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</si>
  <si>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</si>
  <si>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</si>
  <si>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</si>
  <si>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</si>
  <si>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</si>
  <si>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</si>
  <si>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</si>
  <si>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</si>
  <si>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</si>
  <si>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</si>
  <si>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</si>
  <si>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</si>
  <si>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</si>
  <si>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</si>
  <si>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</si>
  <si>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</si>
  <si>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</si>
  <si>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</si>
  <si>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</si>
  <si>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</si>
  <si>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</si>
  <si>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</si>
  <si>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</si>
  <si>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</si>
  <si>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</si>
  <si>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</si>
  <si>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</si>
  <si>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</si>
  <si>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</si>
  <si>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</si>
  <si>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</si>
  <si>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</si>
  <si>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</si>
  <si>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</si>
  <si>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</si>
  <si>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</si>
  <si>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</si>
  <si>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</si>
  <si>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</si>
  <si>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</si>
  <si>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</si>
  <si>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</si>
  <si>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</si>
  <si>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</si>
  <si>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</si>
  <si>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</si>
  <si>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</si>
  <si>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</si>
  <si>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</si>
  <si>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</si>
  <si>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</si>
  <si>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</si>
  <si>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</si>
  <si>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</si>
  <si>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</si>
  <si>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</si>
  <si>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</si>
  <si>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</si>
  <si>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</si>
  <si>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</si>
  <si>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</si>
  <si>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</si>
  <si>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</si>
  <si>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</si>
  <si>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</si>
  <si>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</si>
  <si>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</si>
  <si>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</si>
  <si>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</si>
  <si>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</si>
  <si>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</si>
  <si>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</si>
  <si>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</si>
  <si>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</si>
  <si>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</si>
  <si>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</si>
  <si>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</si>
  <si>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</si>
  <si>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</si>
  <si>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</si>
  <si>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</si>
  <si>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</si>
  <si>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</si>
  <si>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</si>
  <si>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</si>
  <si>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</si>
  <si>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</si>
  <si>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</si>
  <si>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</si>
  <si>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</si>
  <si>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</si>
  <si>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</si>
  <si>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</si>
  <si>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</si>
  <si>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</si>
  <si>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</si>
  <si>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</si>
  <si>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</si>
  <si>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</si>
  <si>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</si>
  <si>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</si>
  <si>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</si>
  <si>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</si>
  <si>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</si>
  <si>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</si>
  <si>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</si>
  <si>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</si>
  <si>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</si>
  <si>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</si>
  <si>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</si>
  <si>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</si>
  <si>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</si>
  <si>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</si>
  <si>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</si>
  <si>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</si>
  <si>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</si>
  <si>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</si>
  <si>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</si>
  <si>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</si>
  <si>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</si>
  <si>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</si>
  <si>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</si>
  <si>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</si>
  <si>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</si>
  <si>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</si>
  <si>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</si>
  <si>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</si>
  <si>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</si>
  <si>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</si>
  <si>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</si>
  <si>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</si>
  <si>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</si>
  <si>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</si>
  <si>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</si>
  <si>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</si>
  <si>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</si>
  <si>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</si>
  <si>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</si>
  <si>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</si>
  <si>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</si>
  <si>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</si>
  <si>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</si>
  <si>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</si>
  <si>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</si>
  <si>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</si>
  <si>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</si>
  <si>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</si>
  <si>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</si>
  <si>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</si>
  <si>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</si>
  <si>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</si>
  <si>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</si>
  <si>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</si>
  <si>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</si>
  <si>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</si>
  <si>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</si>
  <si>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</si>
  <si>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</si>
  <si>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</si>
  <si>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</si>
  <si>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</si>
  <si>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</si>
  <si>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</si>
  <si>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</si>
  <si>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</si>
  <si>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</si>
  <si>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</si>
  <si>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</si>
  <si>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</si>
  <si>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</si>
  <si>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</si>
  <si>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</si>
  <si>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</si>
  <si>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</si>
  <si>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</si>
  <si>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</si>
  <si>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</si>
  <si>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</si>
  <si>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</si>
  <si>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</si>
  <si>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</si>
  <si>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</si>
  <si>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</si>
  <si>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</si>
  <si>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</si>
  <si>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</si>
  <si>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</si>
  <si>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</si>
  <si>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</si>
  <si>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</si>
  <si>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</si>
  <si>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</si>
  <si>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</si>
  <si>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</si>
  <si>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</si>
  <si>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</si>
  <si>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</si>
  <si>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</si>
  <si>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</si>
  <si>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</si>
  <si>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</si>
  <si>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</si>
  <si>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</si>
  <si>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</si>
  <si>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</si>
  <si>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</si>
  <si>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</si>
  <si>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</si>
  <si>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</si>
  <si>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</si>
  <si>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</si>
  <si>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</si>
  <si>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</si>
  <si>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</si>
  <si>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</si>
  <si>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</si>
  <si>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</si>
  <si>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</si>
  <si>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</si>
  <si>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</si>
  <si>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</si>
  <si>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</si>
  <si>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</si>
  <si>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</si>
  <si>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</si>
  <si>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</si>
  <si>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</si>
  <si>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</si>
  <si>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</si>
  <si>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</si>
  <si>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</si>
  <si>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</si>
  <si>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</si>
  <si>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</si>
  <si>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</si>
  <si>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</si>
  <si>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</si>
  <si>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</si>
  <si>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</si>
  <si>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</si>
  <si>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</si>
  <si>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</si>
  <si>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</si>
  <si>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</si>
  <si>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</si>
  <si>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</si>
  <si>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</si>
  <si>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</si>
  <si>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</si>
  <si>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</si>
  <si>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</si>
  <si>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</si>
  <si>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</si>
  <si>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</si>
  <si>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</si>
  <si>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</si>
  <si>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</si>
  <si>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</si>
  <si>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</si>
  <si>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</si>
  <si>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</si>
  <si>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</si>
  <si>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</si>
  <si>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</si>
  <si>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</si>
  <si>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</si>
  <si>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</si>
  <si>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</si>
  <si>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</si>
  <si>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</si>
  <si>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</si>
  <si>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</si>
  <si>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</si>
  <si>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</si>
  <si>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</si>
  <si>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</si>
  <si>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</si>
  <si>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</si>
  <si>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</si>
  <si>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</si>
  <si>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</si>
  <si>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</si>
  <si>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</si>
  <si>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</si>
  <si>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</si>
  <si>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</si>
  <si>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</si>
  <si>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</si>
  <si>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</si>
  <si>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</si>
  <si>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</si>
  <si>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</si>
  <si>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</si>
  <si>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</si>
  <si>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</si>
  <si>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</si>
  <si>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</si>
  <si>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</si>
  <si>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</si>
  <si>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</si>
  <si>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</si>
  <si>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</si>
  <si>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</si>
  <si>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</si>
  <si>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</si>
  <si>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</si>
  <si>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</si>
  <si>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</si>
  <si>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</si>
  <si>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</si>
  <si>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</si>
  <si>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</si>
  <si>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</si>
  <si>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</si>
  <si>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</si>
  <si>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</si>
  <si>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</si>
  <si>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</si>
  <si>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</si>
  <si>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</si>
  <si>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</si>
  <si>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</si>
  <si>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</si>
  <si>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</si>
  <si>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</si>
  <si>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</si>
  <si>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</si>
  <si>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</si>
  <si>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</si>
  <si>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</si>
  <si>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</si>
  <si>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</si>
  <si>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</si>
  <si>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</si>
  <si>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</si>
  <si>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</si>
  <si>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</si>
  <si>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</si>
  <si>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</si>
  <si>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</si>
  <si>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</si>
  <si>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</si>
  <si>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</si>
  <si>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</si>
  <si>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</si>
  <si>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</si>
  <si>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</si>
  <si>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</si>
  <si>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</si>
  <si>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</si>
  <si>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</si>
  <si>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</si>
  <si>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</si>
  <si>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</si>
  <si>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</si>
  <si>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</si>
  <si>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</si>
  <si>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</si>
  <si>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</si>
  <si>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</si>
  <si>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</si>
  <si>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</si>
  <si>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</si>
  <si>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</si>
  <si>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</si>
  <si>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</si>
  <si>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</si>
  <si>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</si>
  <si>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</si>
  <si>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</si>
  <si>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</si>
  <si>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</si>
  <si>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</si>
  <si>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</si>
  <si>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</si>
  <si>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</si>
  <si>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</si>
  <si>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</si>
  <si>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</si>
  <si>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</si>
  <si>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</si>
  <si>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</si>
  <si>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</si>
  <si>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</si>
  <si>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</si>
  <si>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</si>
  <si>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</si>
  <si>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</si>
  <si>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</si>
  <si>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</si>
  <si>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</si>
  <si>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</si>
  <si>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</si>
  <si>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</si>
  <si>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</si>
  <si>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</si>
  <si>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</si>
  <si>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</si>
  <si>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</si>
  <si>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</si>
  <si>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</si>
  <si>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</si>
  <si>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</si>
  <si>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</si>
  <si>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</si>
  <si>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</si>
  <si>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</si>
  <si>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</si>
  <si>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</si>
  <si>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</si>
  <si>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</si>
  <si>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</si>
  <si>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</si>
  <si>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</si>
  <si>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</si>
  <si>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</si>
  <si>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</si>
  <si>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</si>
  <si>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</si>
  <si>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</si>
  <si>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</si>
  <si>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</si>
  <si>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</si>
  <si>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</si>
  <si>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</si>
  <si>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</si>
  <si>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</si>
  <si>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</si>
  <si>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</si>
  <si>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</si>
  <si>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</si>
  <si>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</si>
  <si>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</si>
  <si>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</si>
  <si>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</si>
  <si>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</si>
  <si>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</si>
  <si>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</si>
  <si>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</si>
  <si>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</si>
  <si>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</si>
  <si>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</si>
  <si>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</si>
  <si>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</si>
  <si>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</si>
  <si>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</si>
  <si>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</si>
  <si>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</si>
  <si>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</si>
  <si>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</si>
  <si>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</si>
  <si>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</si>
  <si>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</si>
  <si>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</si>
  <si>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</si>
  <si>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</si>
  <si>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</si>
  <si>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</si>
  <si>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</si>
  <si>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</si>
  <si>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</si>
  <si>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</si>
  <si>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</si>
  <si>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</si>
  <si>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</si>
  <si>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</si>
  <si>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</si>
  <si>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</si>
  <si>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</si>
  <si>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</si>
  <si>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</si>
  <si>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</si>
  <si>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</si>
  <si>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</si>
  <si>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</si>
  <si>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</si>
  <si>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</si>
  <si>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</si>
  <si>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</si>
  <si>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</si>
  <si>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</si>
  <si>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</si>
  <si>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</si>
  <si>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</si>
  <si>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</si>
  <si>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</si>
  <si>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</si>
  <si>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</si>
  <si>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</si>
  <si>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</si>
  <si>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</si>
  <si>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</si>
  <si>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</si>
  <si>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</si>
  <si>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</si>
  <si>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</si>
  <si>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</si>
  <si>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</si>
  <si>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</si>
  <si>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</si>
  <si>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</si>
  <si>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</si>
  <si>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</si>
  <si>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</si>
  <si>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</si>
  <si>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</si>
  <si>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</si>
  <si>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</si>
  <si>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</si>
  <si>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</si>
  <si>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</si>
  <si>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</si>
  <si>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</si>
  <si>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</si>
  <si>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</si>
  <si>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</si>
  <si>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</si>
  <si>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</si>
  <si>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</si>
  <si>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</si>
  <si>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</si>
  <si>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</si>
  <si>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</si>
  <si>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</si>
  <si>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</si>
  <si>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</si>
  <si>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</si>
  <si>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</si>
  <si>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</si>
  <si>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</si>
  <si>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</si>
  <si>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</si>
  <si>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</si>
  <si>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</si>
  <si>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</si>
  <si>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</si>
  <si>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</si>
  <si>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</si>
  <si>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</si>
  <si>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</si>
  <si>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</si>
  <si>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</si>
  <si>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</si>
  <si>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</si>
  <si>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</si>
  <si>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</si>
  <si>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</si>
  <si>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</si>
  <si>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</si>
  <si>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</si>
  <si>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</si>
  <si>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</si>
  <si>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</si>
  <si>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</si>
  <si>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</si>
  <si>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</si>
  <si>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</si>
  <si>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</si>
  <si>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</si>
  <si>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</si>
  <si>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</si>
  <si>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</si>
  <si>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</si>
  <si>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</si>
  <si>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</si>
  <si>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</si>
  <si>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</si>
  <si>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</si>
  <si>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</si>
  <si>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</si>
  <si>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</si>
  <si>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</si>
  <si>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</si>
  <si>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</si>
  <si>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</si>
  <si>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</si>
  <si>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</si>
  <si>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</si>
  <si>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</si>
  <si>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</si>
  <si>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</si>
  <si>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</si>
  <si>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</si>
  <si>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</si>
  <si>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</si>
  <si>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</si>
  <si>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</si>
  <si>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</si>
  <si>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</si>
  <si>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</si>
  <si>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</si>
  <si>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</si>
  <si>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</si>
  <si>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</si>
  <si>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</si>
  <si>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</si>
  <si>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</si>
  <si>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</si>
  <si>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</si>
  <si>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</si>
  <si>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</si>
  <si>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</si>
  <si>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</si>
  <si>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</si>
  <si>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</si>
  <si>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</si>
  <si>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</si>
  <si>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</si>
  <si>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</si>
  <si>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</si>
  <si>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</si>
  <si>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</si>
  <si>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</si>
  <si>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</si>
  <si>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</si>
  <si>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</si>
  <si>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</si>
  <si>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</si>
  <si>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</si>
  <si>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</si>
  <si>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</si>
  <si>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</si>
  <si>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</si>
  <si>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</si>
  <si>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</si>
  <si>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</si>
  <si>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</si>
  <si>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</si>
  <si>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</si>
  <si>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</si>
  <si>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</si>
  <si>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</si>
  <si>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</si>
  <si>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</si>
  <si>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</si>
  <si>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</si>
  <si>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</si>
  <si>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</si>
  <si>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</si>
  <si>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</si>
  <si>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</si>
  <si>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</si>
  <si>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</si>
  <si>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</si>
  <si>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</si>
  <si>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</si>
  <si>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</si>
  <si>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</si>
  <si>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</si>
  <si>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</si>
  <si>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</si>
  <si>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</si>
  <si>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</si>
  <si>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</si>
  <si>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</si>
  <si>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</si>
  <si>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</si>
  <si>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</si>
  <si>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</si>
  <si>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</si>
  <si>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</si>
  <si>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</si>
  <si>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</si>
  <si>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</si>
  <si>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</si>
  <si>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</si>
  <si>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</si>
  <si>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</si>
  <si>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</si>
  <si>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</si>
  <si>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</si>
  <si>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</si>
  <si>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</si>
  <si>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</si>
  <si>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</si>
  <si>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</si>
  <si>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</si>
  <si>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</si>
  <si>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</si>
  <si>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</si>
  <si>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</si>
  <si>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</si>
  <si>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</si>
  <si>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</si>
  <si>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</si>
  <si>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</si>
  <si>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</si>
  <si>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</si>
  <si>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</si>
  <si>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</si>
  <si>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</si>
  <si>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</si>
  <si>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</si>
  <si>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</si>
  <si>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</si>
  <si>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</si>
  <si>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</si>
  <si>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</si>
  <si>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</si>
  <si>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</si>
  <si>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</si>
  <si>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</si>
  <si>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</si>
  <si>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</si>
  <si>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</si>
  <si>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</si>
  <si>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</si>
  <si>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</si>
  <si>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</si>
  <si>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</si>
  <si>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</si>
  <si>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</si>
  <si>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</si>
  <si>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</si>
  <si>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</si>
  <si>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</si>
  <si>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</si>
  <si>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</si>
  <si>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</si>
  <si>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</si>
  <si>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</si>
  <si>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</si>
  <si>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</si>
  <si>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</si>
  <si>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</si>
  <si>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</si>
  <si>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</si>
  <si>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</si>
  <si>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</si>
  <si>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</si>
  <si>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</si>
  <si>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</si>
  <si>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</si>
  <si>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</si>
  <si>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</si>
  <si>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</si>
  <si>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</si>
  <si>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</si>
  <si>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</si>
  <si>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</si>
  <si>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</si>
  <si>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</si>
  <si>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</si>
  <si>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</si>
  <si>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</si>
  <si>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</si>
  <si>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</si>
  <si>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</si>
  <si>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</si>
  <si>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</si>
  <si>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</si>
  <si>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</si>
  <si>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</si>
  <si>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</si>
  <si>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</si>
  <si>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</si>
  <si>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</si>
  <si>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</si>
  <si>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</si>
  <si>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</si>
  <si>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</si>
  <si>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</si>
  <si>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</si>
  <si>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</si>
  <si>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</si>
  <si>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</si>
  <si>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</si>
  <si>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</si>
  <si>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</si>
  <si>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</si>
  <si>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</si>
  <si>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</si>
  <si>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</si>
  <si>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</si>
  <si>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</si>
  <si>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</si>
  <si>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</si>
  <si>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</si>
  <si>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</si>
  <si>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</si>
  <si>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</si>
  <si>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</si>
  <si>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</si>
  <si>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</si>
  <si>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</si>
  <si>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</si>
  <si>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</si>
  <si>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</si>
  <si>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</si>
  <si>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</si>
  <si>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</si>
  <si>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</si>
  <si>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</si>
  <si>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</si>
  <si>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</si>
  <si>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</si>
  <si>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</si>
  <si>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</si>
  <si>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</si>
  <si>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</si>
  <si>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</si>
  <si>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</si>
  <si>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</si>
  <si>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</si>
  <si>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</si>
  <si>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</si>
  <si>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</si>
  <si>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</si>
  <si>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</si>
  <si>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</si>
  <si>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</si>
  <si>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</si>
  <si>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</si>
  <si>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</si>
  <si>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</si>
  <si>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</si>
  <si>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</si>
  <si>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</si>
  <si>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</si>
  <si>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</si>
  <si>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</si>
  <si>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</si>
  <si>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</si>
  <si>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</si>
  <si>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</si>
  <si>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</si>
  <si>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</si>
  <si>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</si>
  <si>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</si>
  <si>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</si>
  <si>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</si>
  <si>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</si>
  <si>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</si>
  <si>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</si>
  <si>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</si>
  <si>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</si>
  <si>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</si>
  <si>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</si>
  <si>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</si>
  <si>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</si>
  <si>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</si>
  <si>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</si>
  <si>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</si>
  <si>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</si>
  <si>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</si>
  <si>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</si>
  <si>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</si>
  <si>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</si>
  <si>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</si>
  <si>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</si>
  <si>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</si>
  <si>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</si>
  <si>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</si>
  <si>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</si>
  <si>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</si>
  <si>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</si>
  <si>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</si>
  <si>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</si>
  <si>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</si>
  <si>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</si>
  <si>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</si>
  <si>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</si>
  <si>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</si>
  <si>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</si>
  <si>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</si>
  <si>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</si>
  <si>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</si>
  <si>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</si>
  <si>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</si>
  <si>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</si>
  <si>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</si>
  <si>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</si>
  <si>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</si>
  <si>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</si>
  <si>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</si>
  <si>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</si>
  <si>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</si>
  <si>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</si>
  <si>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</si>
  <si>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</si>
  <si>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</si>
  <si>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</si>
  <si>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</si>
  <si>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</si>
  <si>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</si>
  <si>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</si>
  <si>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</si>
  <si>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</si>
  <si>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</si>
  <si>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</si>
  <si>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</si>
  <si>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</si>
  <si>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</si>
  <si>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</si>
  <si>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</si>
  <si>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</si>
  <si>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</si>
  <si>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</si>
  <si>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</si>
  <si>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</si>
  <si>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</si>
  <si>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</si>
  <si>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</si>
  <si>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</si>
  <si>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</si>
  <si>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</si>
  <si>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</si>
  <si>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</si>
  <si>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</si>
  <si>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</si>
  <si>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</si>
  <si>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</si>
  <si>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</si>
  <si>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</si>
  <si>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</si>
  <si>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</si>
  <si>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</si>
  <si>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</si>
  <si>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</si>
  <si>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</si>
  <si>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</si>
  <si>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</si>
  <si>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</si>
  <si>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</si>
  <si>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</si>
  <si>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</si>
  <si>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</si>
  <si>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</si>
  <si>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</si>
  <si>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</si>
  <si>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</si>
  <si>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</si>
  <si>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</si>
  <si>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</si>
  <si>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</si>
  <si>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</si>
  <si>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</si>
  <si>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</si>
  <si>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</si>
  <si>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</si>
  <si>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</si>
  <si>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</si>
  <si>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</si>
  <si>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</si>
  <si>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</si>
  <si>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</si>
  <si>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</si>
  <si>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</si>
  <si>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</si>
  <si>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</si>
  <si>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</si>
  <si>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</si>
  <si>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</si>
  <si>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</si>
  <si>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</si>
  <si>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</si>
  <si>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</si>
  <si>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</si>
  <si>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</si>
  <si>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</si>
  <si>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</si>
  <si>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</si>
  <si>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</si>
  <si>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</si>
  <si>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</si>
  <si>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</si>
  <si>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</si>
  <si>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</si>
  <si>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</si>
  <si>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</si>
  <si>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</si>
  <si>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</si>
  <si>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</si>
  <si>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</si>
  <si>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</si>
  <si>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</si>
  <si>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</si>
  <si>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</si>
  <si>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</si>
  <si>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</si>
  <si>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</si>
  <si>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</si>
  <si>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</si>
  <si>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</si>
  <si>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</si>
  <si>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</si>
  <si>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</si>
  <si>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</si>
  <si>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</si>
  <si>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</si>
  <si>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</si>
  <si>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</si>
  <si>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</si>
  <si>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</si>
  <si>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</si>
  <si>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</si>
  <si>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</si>
  <si>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</si>
  <si>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</si>
  <si>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</si>
  <si>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</si>
  <si>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</si>
  <si>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</si>
  <si>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</si>
  <si>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</si>
  <si>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</si>
  <si>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</si>
  <si>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</si>
  <si>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</si>
  <si>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</si>
  <si>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</si>
  <si>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</si>
  <si>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</si>
  <si>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</si>
  <si>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</si>
  <si>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</si>
  <si>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</si>
  <si>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</si>
  <si>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</si>
  <si>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</si>
  <si>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</si>
  <si>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</si>
  <si>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</si>
  <si>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</si>
  <si>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</si>
  <si>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</si>
  <si>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</si>
  <si>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</si>
  <si>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</si>
  <si>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</si>
  <si>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</si>
  <si>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</si>
  <si>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</si>
  <si>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</si>
  <si>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</si>
  <si>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</si>
  <si>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</si>
  <si>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</si>
  <si>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</si>
  <si>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</si>
  <si>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</si>
  <si>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</si>
  <si>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</si>
  <si>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</si>
  <si>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</si>
  <si>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</si>
  <si>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</si>
  <si>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</si>
  <si>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</si>
  <si>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</si>
  <si>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</si>
  <si>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</si>
  <si>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</si>
  <si>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</si>
  <si>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</si>
  <si>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</si>
  <si>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</si>
  <si>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</si>
  <si>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</si>
  <si>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</si>
  <si>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</si>
  <si>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</si>
  <si>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</si>
  <si>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</si>
  <si>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</si>
  <si>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</si>
  <si>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</si>
  <si>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</si>
  <si>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</si>
  <si>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</si>
  <si>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</si>
  <si>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</si>
  <si>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</si>
  <si>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</si>
  <si>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</si>
  <si>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</si>
  <si>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</si>
  <si>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</si>
  <si>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</si>
  <si>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</si>
  <si>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</si>
  <si>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</si>
  <si>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</si>
  <si>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</si>
  <si>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</si>
  <si>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</si>
  <si>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</si>
  <si>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</si>
  <si>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</si>
  <si>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</si>
  <si>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</si>
  <si>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</si>
  <si>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</si>
  <si>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</si>
  <si>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</si>
  <si>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</si>
  <si>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</si>
  <si>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</si>
  <si>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</si>
  <si>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</si>
  <si>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</si>
  <si>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</si>
  <si>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</si>
  <si>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</si>
  <si>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</si>
  <si>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</si>
  <si>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</si>
  <si>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</si>
  <si>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</si>
  <si>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</si>
  <si>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</si>
  <si>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</si>
  <si>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</si>
  <si>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</si>
  <si>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</si>
  <si>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</si>
  <si>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</si>
  <si>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</si>
  <si>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</si>
  <si>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</si>
  <si>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</si>
  <si>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</si>
  <si>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</si>
  <si>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</si>
  <si>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</si>
  <si>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</si>
  <si>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</si>
  <si>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</si>
  <si>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</si>
  <si>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</si>
  <si>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</si>
  <si>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</si>
  <si>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</si>
  <si>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</si>
  <si>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</si>
  <si>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</si>
  <si>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</si>
  <si>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</si>
  <si>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</si>
  <si>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</si>
  <si>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</si>
  <si>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</si>
  <si>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</si>
  <si>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</si>
  <si>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</si>
  <si>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</si>
  <si>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</si>
  <si>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</si>
  <si>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</si>
  <si>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</si>
  <si>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</si>
  <si>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</si>
  <si>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</si>
  <si>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</si>
  <si>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</si>
  <si>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</si>
  <si>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</si>
  <si>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</si>
  <si>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</si>
  <si>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</si>
  <si>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</si>
  <si>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</si>
  <si>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</si>
  <si>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</si>
  <si>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</si>
  <si>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</si>
  <si>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</si>
  <si>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</si>
  <si>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</si>
  <si>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</si>
  <si>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</si>
  <si>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</si>
  <si>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</si>
  <si>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</si>
  <si>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</si>
  <si>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</si>
  <si>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</si>
  <si>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</si>
  <si>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</si>
  <si>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</si>
  <si>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</si>
  <si>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</si>
  <si>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</si>
  <si>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</si>
  <si>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</si>
  <si>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</si>
  <si>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</si>
  <si>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</si>
  <si>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</si>
  <si>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</si>
  <si>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</si>
  <si>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</si>
  <si>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</si>
  <si>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</si>
  <si>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</si>
  <si>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</si>
  <si>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</si>
  <si>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</si>
  <si>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</si>
  <si>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</si>
  <si>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</si>
  <si>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</si>
  <si>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</si>
  <si>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</si>
  <si>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</si>
  <si>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</si>
  <si>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</si>
  <si>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</si>
  <si>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</si>
  <si>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</si>
  <si>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</si>
  <si>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</si>
  <si>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</si>
  <si>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</si>
  <si>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</si>
  <si>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</si>
  <si>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</si>
  <si>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</si>
  <si>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</si>
  <si>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</si>
  <si>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</si>
  <si>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</si>
  <si>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</si>
  <si>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</si>
  <si>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</si>
  <si>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</si>
  <si>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</si>
  <si>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</si>
  <si>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</si>
  <si>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</si>
  <si>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</si>
  <si>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</si>
  <si>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</si>
  <si>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</si>
  <si>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</si>
  <si>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</si>
  <si>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</si>
  <si>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</si>
  <si>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</si>
  <si>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</si>
  <si>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</si>
  <si>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</si>
  <si>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</si>
  <si>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</si>
  <si>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</si>
  <si>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</si>
  <si>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</si>
  <si>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</si>
  <si>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</si>
  <si>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</si>
  <si>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</si>
  <si>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</si>
  <si>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</si>
  <si>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</si>
  <si>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</si>
  <si>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</si>
  <si>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</si>
  <si>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</si>
  <si>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</si>
  <si>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</si>
  <si>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</si>
  <si>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</si>
  <si>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</si>
  <si>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</si>
  <si>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</si>
  <si>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</si>
  <si>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</si>
  <si>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</si>
  <si>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</si>
  <si>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</si>
  <si>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</si>
  <si>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</si>
  <si>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</si>
  <si>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</si>
  <si>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</si>
  <si>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</si>
  <si>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</si>
  <si>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</si>
  <si>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</si>
  <si>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</si>
  <si>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</si>
  <si>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</si>
  <si>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</si>
  <si>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</si>
  <si>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</si>
  <si>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</si>
  <si>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</si>
  <si>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</si>
  <si>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</si>
  <si>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</si>
  <si>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</si>
  <si>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</si>
  <si>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</si>
  <si>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</si>
  <si>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</si>
  <si>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</si>
  <si>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</si>
  <si>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</si>
  <si>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</si>
  <si>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</si>
  <si>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</si>
  <si>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</si>
  <si>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</si>
  <si>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</si>
  <si>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</si>
  <si>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</si>
  <si>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</si>
  <si>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</si>
  <si>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</si>
  <si>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</si>
  <si>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</si>
  <si>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</si>
  <si>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</si>
  <si>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</si>
  <si>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</si>
  <si>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</si>
  <si>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</si>
  <si>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</si>
  <si>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</si>
  <si>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</si>
  <si>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</si>
  <si>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</si>
  <si>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</si>
  <si>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</si>
  <si>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</si>
  <si>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</si>
  <si>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</si>
  <si>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</si>
  <si>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</si>
  <si>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</si>
  <si>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</si>
  <si>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</si>
  <si>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</si>
  <si>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</si>
  <si>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</si>
  <si>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</si>
  <si>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</si>
  <si>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</si>
  <si>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</si>
  <si>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</si>
  <si>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</si>
  <si>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</si>
  <si>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</si>
  <si>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</si>
  <si>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</si>
  <si>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</si>
  <si>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</si>
  <si>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</si>
  <si>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</si>
  <si>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</si>
  <si>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</si>
  <si>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</si>
  <si>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</si>
  <si>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</si>
  <si>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</si>
  <si>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</si>
  <si>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</si>
  <si>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</si>
  <si>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</si>
  <si>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</si>
  <si>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</si>
  <si>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</si>
  <si>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</si>
  <si>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</si>
  <si>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</si>
  <si>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</si>
  <si>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</si>
  <si>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</si>
  <si>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</si>
  <si>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</si>
  <si>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</si>
  <si>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</si>
  <si>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</si>
  <si>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</si>
  <si>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</si>
  <si>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</si>
  <si>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</si>
  <si>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</si>
  <si>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</si>
  <si>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</si>
  <si>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</si>
  <si>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</si>
  <si>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</si>
  <si>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</si>
  <si>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</si>
  <si>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</si>
  <si>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</si>
  <si>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</si>
  <si>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</si>
  <si>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</si>
  <si>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</si>
  <si>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</si>
  <si>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</si>
  <si>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</si>
  <si>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</si>
  <si>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</si>
  <si>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</si>
  <si>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</si>
  <si>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</si>
  <si>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</si>
  <si>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</si>
  <si>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</si>
  <si>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</si>
  <si>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</si>
  <si>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</si>
  <si>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</si>
  <si>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</si>
  <si>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</si>
  <si>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</si>
  <si>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</si>
  <si>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</si>
  <si>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</si>
  <si>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</si>
  <si>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</si>
  <si>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</si>
  <si>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</si>
  <si>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</si>
  <si>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</si>
  <si>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</si>
  <si>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</si>
  <si>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</si>
  <si>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</si>
  <si>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</si>
  <si>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</si>
  <si>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</si>
  <si>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</si>
  <si>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</si>
  <si>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</si>
  <si>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</si>
  <si>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</si>
  <si>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</si>
  <si>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</si>
  <si>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</si>
  <si>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</si>
  <si>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</si>
  <si>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</si>
  <si>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</si>
  <si>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</si>
  <si>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</si>
  <si>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</si>
  <si>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</si>
  <si>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</si>
  <si>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</si>
  <si>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</si>
  <si>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</si>
  <si>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</si>
  <si>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</si>
  <si>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</si>
  <si>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</si>
  <si>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</si>
  <si>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</si>
  <si>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</si>
  <si>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</si>
  <si>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</si>
  <si>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</si>
  <si>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</si>
  <si>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</si>
  <si>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</si>
  <si>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</si>
  <si>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</si>
  <si>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</si>
  <si>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</si>
  <si>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</si>
  <si>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</si>
  <si>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</si>
  <si>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</si>
  <si>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</si>
  <si>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</si>
  <si>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</si>
  <si>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</si>
  <si>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</si>
  <si>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</si>
  <si>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</si>
  <si>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</si>
  <si>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</si>
  <si>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</si>
  <si>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</si>
  <si>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</si>
  <si>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</si>
  <si>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</si>
  <si>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</si>
  <si>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</si>
  <si>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</si>
  <si>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</si>
  <si>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</si>
  <si>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</si>
  <si>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</si>
  <si>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</si>
  <si>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</si>
  <si>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</si>
  <si>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</si>
  <si>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</si>
  <si>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</si>
  <si>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</si>
  <si>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</si>
  <si>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</si>
  <si>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</si>
  <si>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</si>
  <si>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</si>
  <si>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</si>
  <si>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</si>
  <si>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</si>
  <si>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</si>
  <si>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</si>
  <si>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</si>
  <si>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</si>
  <si>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</si>
  <si>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</si>
  <si>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</si>
  <si>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</si>
  <si>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</si>
  <si>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</si>
  <si>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</si>
  <si>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</si>
  <si>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</si>
  <si>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</si>
  <si>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</si>
  <si>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</si>
  <si>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</si>
  <si>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</si>
  <si>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</si>
  <si>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</si>
  <si>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</si>
  <si>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</si>
  <si>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</si>
  <si>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</si>
  <si>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</si>
  <si>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</si>
  <si>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</si>
  <si>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</si>
  <si>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</si>
  <si>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</si>
  <si>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</si>
  <si>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</si>
  <si>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</si>
  <si>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</si>
  <si>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</si>
  <si>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</si>
  <si>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</si>
  <si>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</si>
  <si>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</si>
  <si>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</si>
  <si>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</si>
  <si>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</si>
  <si>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</si>
  <si>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</si>
  <si>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</si>
  <si>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</si>
  <si>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</si>
  <si>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</si>
  <si>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</si>
  <si>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</si>
  <si>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</si>
  <si>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</si>
  <si>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</si>
  <si>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</si>
  <si>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</si>
  <si>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</si>
  <si>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</si>
  <si>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</si>
  <si>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</si>
  <si>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</si>
  <si>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</si>
  <si>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</si>
  <si>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</si>
  <si>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</si>
  <si>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</si>
  <si>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</si>
  <si>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</si>
  <si>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</si>
  <si>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</si>
  <si>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</si>
  <si>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</si>
  <si>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</si>
  <si>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</si>
  <si>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</si>
  <si>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</si>
  <si>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</si>
  <si>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</si>
  <si>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</si>
  <si>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</si>
  <si>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</si>
  <si>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</si>
  <si>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</si>
  <si>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</si>
  <si>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</si>
  <si>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</si>
  <si>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</si>
  <si>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</si>
  <si>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</si>
  <si>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</si>
  <si>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</si>
  <si>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</si>
  <si>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</si>
  <si>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</si>
  <si>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</si>
  <si>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</si>
  <si>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</si>
  <si>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</si>
  <si>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</si>
  <si>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</si>
  <si>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</si>
  <si>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</si>
  <si>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</si>
  <si>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</si>
  <si>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</si>
  <si>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</si>
  <si>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</si>
  <si>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</si>
  <si>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</si>
  <si>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</si>
  <si>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</si>
  <si>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</si>
  <si>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</si>
  <si>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</si>
  <si>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</si>
  <si>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</si>
  <si>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</si>
  <si>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</si>
  <si>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</si>
  <si>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</si>
  <si>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</si>
  <si>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</si>
  <si>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</si>
  <si>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</si>
  <si>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</si>
  <si>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</si>
  <si>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</si>
  <si>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</si>
  <si>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</si>
  <si>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</si>
  <si>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</si>
  <si>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</si>
  <si>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</si>
  <si>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</si>
  <si>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</si>
  <si>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</si>
  <si>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</si>
  <si>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</si>
  <si>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</si>
  <si>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</si>
  <si>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</si>
  <si>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</si>
  <si>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</si>
  <si>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</si>
  <si>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</si>
  <si>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</si>
  <si>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</si>
  <si>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</si>
  <si>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</si>
  <si>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</si>
  <si>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</si>
  <si>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</si>
  <si>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</si>
  <si>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</si>
  <si>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</si>
  <si>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</si>
  <si>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</si>
  <si>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</si>
  <si>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</si>
  <si>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</si>
  <si>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</si>
  <si>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</si>
  <si>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</si>
  <si>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</si>
  <si>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</si>
  <si>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</si>
  <si>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</si>
  <si>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</si>
  <si>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</si>
  <si>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</si>
  <si>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</si>
  <si>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</si>
  <si>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</si>
  <si>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</si>
  <si>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</si>
  <si>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</si>
  <si>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</si>
  <si>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</si>
  <si>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</si>
  <si>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</si>
  <si>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</si>
  <si>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</si>
  <si>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</si>
  <si>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</si>
  <si>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</si>
  <si>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</si>
  <si>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</si>
  <si>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</si>
  <si>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</si>
  <si>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</si>
  <si>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</si>
  <si>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</si>
  <si>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</si>
  <si>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</si>
  <si>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</si>
  <si>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</si>
  <si>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</si>
  <si>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</si>
  <si>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</si>
  <si>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</si>
  <si>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</si>
  <si>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</si>
  <si>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</si>
  <si>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</si>
  <si>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</si>
  <si>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</si>
  <si>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</si>
  <si>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</si>
  <si>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</si>
  <si>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</si>
  <si>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</si>
  <si>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</si>
  <si>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</si>
  <si>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</si>
  <si>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</si>
  <si>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</si>
  <si>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</si>
  <si>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</si>
  <si>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</si>
  <si>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</si>
  <si>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</si>
  <si>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</si>
  <si>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</si>
  <si>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</si>
  <si>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</si>
  <si>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</si>
  <si>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</si>
  <si>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</si>
  <si>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</si>
  <si>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</si>
  <si>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</si>
  <si>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</si>
  <si>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</si>
  <si>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</si>
  <si>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</si>
  <si>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</si>
  <si>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</si>
  <si>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</si>
  <si>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</si>
  <si>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</si>
  <si>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</si>
  <si>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</si>
  <si>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</si>
  <si>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</si>
  <si>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</si>
  <si>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</si>
  <si>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</si>
  <si>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</si>
  <si>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</si>
  <si>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</si>
  <si>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</si>
  <si>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</si>
  <si>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</si>
  <si>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</si>
  <si>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</si>
  <si>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</si>
  <si>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</si>
  <si>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</si>
  <si>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</si>
  <si>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</si>
  <si>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</si>
  <si>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</si>
  <si>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</si>
  <si>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</si>
  <si>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</si>
  <si>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</si>
  <si>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</si>
  <si>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</si>
  <si>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</si>
  <si>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</si>
  <si>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</si>
  <si>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</si>
  <si>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</si>
  <si>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</si>
  <si>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</si>
  <si>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</si>
  <si>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</si>
  <si>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</si>
  <si>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</si>
  <si>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</si>
  <si>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</si>
  <si>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</si>
  <si>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</si>
  <si>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</si>
  <si>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</si>
  <si>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</si>
  <si>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</si>
  <si>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</si>
  <si>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</si>
  <si>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</si>
  <si>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</si>
  <si>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</si>
  <si>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</si>
  <si>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</si>
  <si>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</si>
  <si>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</si>
  <si>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</si>
  <si>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</si>
  <si>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</si>
  <si>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</si>
  <si>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</si>
  <si>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</si>
  <si>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</si>
  <si>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</si>
  <si>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</si>
  <si>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</si>
  <si>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</si>
  <si>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</si>
  <si>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</si>
  <si>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</si>
  <si>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</si>
  <si>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</si>
  <si>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</si>
  <si>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</si>
  <si>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</si>
  <si>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</si>
  <si>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</si>
  <si>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</si>
  <si>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</si>
  <si>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</si>
  <si>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</si>
  <si>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</si>
  <si>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</si>
  <si>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</si>
  <si>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</si>
  <si>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</si>
  <si>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</si>
  <si>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</si>
  <si>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</si>
  <si>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</si>
  <si>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</si>
  <si>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</si>
  <si>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</si>
  <si>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</si>
  <si>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</si>
  <si>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</si>
  <si>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</si>
  <si>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</si>
  <si>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</si>
  <si>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</si>
  <si>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</si>
  <si>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</si>
  <si>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</si>
  <si>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</si>
  <si>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</si>
  <si>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</si>
  <si>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</si>
  <si>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</si>
  <si>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</si>
  <si>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</si>
  <si>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</si>
  <si>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</si>
  <si>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</si>
  <si>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</si>
  <si>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</si>
  <si>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</si>
  <si>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</si>
  <si>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</si>
  <si>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</si>
  <si>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</si>
  <si>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</si>
  <si>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</si>
  <si>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</si>
  <si>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</si>
  <si>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</si>
  <si>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</si>
  <si>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</si>
  <si>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</si>
  <si>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</si>
  <si>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</si>
  <si>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</si>
  <si>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</si>
  <si>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</si>
  <si>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</si>
  <si>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</si>
  <si>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</si>
  <si>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</si>
  <si>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</si>
  <si>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</si>
  <si>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</si>
  <si>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</si>
  <si>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</si>
  <si>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</si>
  <si>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</si>
  <si>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</si>
  <si>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</si>
  <si>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</si>
  <si>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</si>
  <si>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</si>
  <si>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</si>
  <si>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</si>
  <si>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</si>
  <si>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</si>
  <si>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</si>
  <si>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</si>
  <si>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</si>
  <si>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</si>
  <si>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</si>
  <si>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</si>
  <si>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</si>
  <si>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</si>
  <si>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</si>
  <si>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</si>
  <si>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</si>
  <si>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</si>
  <si>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</si>
  <si>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</si>
  <si>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</si>
  <si>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</si>
  <si>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</si>
  <si>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</si>
  <si>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</si>
  <si>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</si>
  <si>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</si>
  <si>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</si>
  <si>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</si>
  <si>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</si>
  <si>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</si>
  <si>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</si>
  <si>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</si>
  <si>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</si>
  <si>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</si>
  <si>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</si>
  <si>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</si>
  <si>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</si>
  <si>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</si>
  <si>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</si>
  <si>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</si>
  <si>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</si>
  <si>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</si>
  <si>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</si>
  <si>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</si>
  <si>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</si>
  <si>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</si>
  <si>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</si>
  <si>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</si>
  <si>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</si>
  <si>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</si>
  <si>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</si>
  <si>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</si>
  <si>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</si>
  <si>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</si>
  <si>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</si>
  <si>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</si>
  <si>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</si>
  <si>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</si>
  <si>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</si>
  <si>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</si>
  <si>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</si>
  <si>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</si>
  <si>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</si>
  <si>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</si>
  <si>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</si>
  <si>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</si>
  <si>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</si>
  <si>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</si>
  <si>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</si>
  <si>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</si>
  <si>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</si>
  <si>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</si>
  <si>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</si>
  <si>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</si>
  <si>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</si>
  <si>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</si>
  <si>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</si>
  <si>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</si>
  <si>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</si>
  <si>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</si>
  <si>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</si>
  <si>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</si>
  <si>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</si>
  <si>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</si>
  <si>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</si>
  <si>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</si>
  <si>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</si>
  <si>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</si>
  <si>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</si>
  <si>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</si>
  <si>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</si>
  <si>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</si>
  <si>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</si>
  <si>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</si>
  <si>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</si>
  <si>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</si>
  <si>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</si>
  <si>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</si>
  <si>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</si>
  <si>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</si>
  <si>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</si>
  <si>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</si>
  <si>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</si>
  <si>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</si>
  <si>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</si>
  <si>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</si>
  <si>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</si>
  <si>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</si>
  <si>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</si>
  <si>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</si>
  <si>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</si>
  <si>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</si>
  <si>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</si>
  <si>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</si>
  <si>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</si>
  <si>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</si>
  <si>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</si>
  <si>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</si>
  <si>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</si>
  <si>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</si>
  <si>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</si>
  <si>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</si>
  <si>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</si>
  <si>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</si>
  <si>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</si>
  <si>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</si>
  <si>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</si>
  <si>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</si>
  <si>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</si>
  <si>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</si>
  <si>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</si>
  <si>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</si>
  <si>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</si>
  <si>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</si>
  <si>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</si>
  <si>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</si>
  <si>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</si>
  <si>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</si>
  <si>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</si>
  <si>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</si>
  <si>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</si>
  <si>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</si>
  <si>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</si>
  <si>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</si>
  <si>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</si>
  <si>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</si>
  <si>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</si>
  <si>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</si>
  <si>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</si>
  <si>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</si>
  <si>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</si>
  <si>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</si>
  <si>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</si>
  <si>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</si>
  <si>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</si>
  <si>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</si>
  <si>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</si>
  <si>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</si>
  <si>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</si>
  <si>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</si>
  <si>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</si>
  <si>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</si>
  <si>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</si>
  <si>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</si>
  <si>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</si>
  <si>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</si>
  <si>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</si>
  <si>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</si>
  <si>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</si>
  <si>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</si>
  <si>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</si>
  <si>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</si>
  <si>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</si>
  <si>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</si>
  <si>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</si>
  <si>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</si>
  <si>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</si>
  <si>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</si>
  <si>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</si>
  <si>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</si>
  <si>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</si>
  <si>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</si>
  <si>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</si>
  <si>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</si>
  <si>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</si>
  <si>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</si>
  <si>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</si>
  <si>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</si>
  <si>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</si>
  <si>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</si>
  <si>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</si>
  <si>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</si>
  <si>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</si>
  <si>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</si>
  <si>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</si>
  <si>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</si>
  <si>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</si>
  <si>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</si>
  <si>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</si>
  <si>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</si>
  <si>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</si>
  <si>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</si>
  <si>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</si>
  <si>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</si>
  <si>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</si>
  <si>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</si>
  <si>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</si>
  <si>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</si>
  <si>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</si>
  <si>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</si>
  <si>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</si>
  <si>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</si>
  <si>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</si>
  <si>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</si>
  <si>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</si>
  <si>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</si>
  <si>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</si>
  <si>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</si>
  <si>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</si>
  <si>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</si>
  <si>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</si>
  <si>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</si>
  <si>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</si>
  <si>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</si>
  <si>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</si>
  <si>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</si>
  <si>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</si>
  <si>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</si>
  <si>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</si>
  <si>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</si>
  <si>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</si>
  <si>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</si>
  <si>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</si>
  <si>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</si>
  <si>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</si>
  <si>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</si>
  <si>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</si>
  <si>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</si>
  <si>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</si>
  <si>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</si>
  <si>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</si>
  <si>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</si>
  <si>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</si>
  <si>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</si>
  <si>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</si>
  <si>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</si>
  <si>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</si>
  <si>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</si>
  <si>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</si>
  <si>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</si>
  <si>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</si>
  <si>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</si>
  <si>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</si>
  <si>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</si>
  <si>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</si>
  <si>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</si>
  <si>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</si>
  <si>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</si>
  <si>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</si>
  <si>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</si>
  <si>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</si>
  <si>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</si>
  <si>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</si>
  <si>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</si>
  <si>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</si>
  <si>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</si>
  <si>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</si>
  <si>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</si>
  <si>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</si>
  <si>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</si>
  <si>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</si>
  <si>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</si>
  <si>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</si>
  <si>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</si>
  <si>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</si>
  <si>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</si>
  <si>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</si>
  <si>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</si>
  <si>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</si>
  <si>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</si>
  <si>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</si>
  <si>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</si>
  <si>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</si>
  <si>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</si>
  <si>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</si>
  <si>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</si>
  <si>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</si>
  <si>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</si>
  <si>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</si>
  <si>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</si>
  <si>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</si>
  <si>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</si>
  <si>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</si>
  <si>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</si>
  <si>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</si>
  <si>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</si>
  <si>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</si>
  <si>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</si>
  <si>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</si>
  <si>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</si>
  <si>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</si>
  <si>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</si>
  <si>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</si>
  <si>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</si>
  <si>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</si>
  <si>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</si>
  <si>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</si>
  <si>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</si>
  <si>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</si>
  <si>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</si>
  <si>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</si>
  <si>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</si>
  <si>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</si>
  <si>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</si>
  <si>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</si>
  <si>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</si>
  <si>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</si>
  <si>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</si>
  <si>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</si>
  <si>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</si>
  <si>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</si>
  <si>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</si>
  <si>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</si>
  <si>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</si>
  <si>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</si>
  <si>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</si>
  <si>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</si>
  <si>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</si>
  <si>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</si>
  <si>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</si>
  <si>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</si>
  <si>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</si>
  <si>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</si>
  <si>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</si>
  <si>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</si>
  <si>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</si>
  <si>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</si>
  <si>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</si>
  <si>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</si>
  <si>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</si>
  <si>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</si>
  <si>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</si>
  <si>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</si>
  <si>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</si>
  <si>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</si>
  <si>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</si>
  <si>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</si>
  <si>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</si>
  <si>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</si>
  <si>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</si>
  <si>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</si>
  <si>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</si>
  <si>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</si>
  <si>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</si>
  <si>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</si>
  <si>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</si>
  <si>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</si>
  <si>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</si>
  <si>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</si>
  <si>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</si>
  <si>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</si>
  <si>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</si>
  <si>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</si>
  <si>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</si>
  <si>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</si>
  <si>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</si>
  <si>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</si>
  <si>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</si>
  <si>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</si>
  <si>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</si>
  <si>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</si>
  <si>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</si>
  <si>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</si>
  <si>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</si>
  <si>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</si>
  <si>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</si>
  <si>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</si>
  <si>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</si>
  <si>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</si>
  <si>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</si>
  <si>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</si>
  <si>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</si>
  <si>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</si>
  <si>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</si>
  <si>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</si>
  <si>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</si>
  <si>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</si>
  <si>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</si>
  <si>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</si>
  <si>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</si>
  <si>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</si>
  <si>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</si>
  <si>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</si>
  <si>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</si>
  <si>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</si>
  <si>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</si>
  <si>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</si>
  <si>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</si>
  <si>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</si>
  <si>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</si>
  <si>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</si>
  <si>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</si>
  <si>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</si>
  <si>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</si>
  <si>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</si>
  <si>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</si>
  <si>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</si>
  <si>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</si>
  <si>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</si>
  <si>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</si>
  <si>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</si>
  <si>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</si>
  <si>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</si>
  <si>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</si>
  <si>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</si>
  <si>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</si>
  <si>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</si>
  <si>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</si>
  <si>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</si>
  <si>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</si>
  <si>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</si>
  <si>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</si>
  <si>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</si>
  <si>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</si>
  <si>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</si>
  <si>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</si>
  <si>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</si>
  <si>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</si>
  <si>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</si>
  <si>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</si>
  <si>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</si>
  <si>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</si>
  <si>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</si>
  <si>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</si>
  <si>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</si>
  <si>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</si>
  <si>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</si>
  <si>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</si>
  <si>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</si>
  <si>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</si>
  <si>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</si>
  <si>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</si>
  <si>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</si>
  <si>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</si>
  <si>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</si>
  <si>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</si>
  <si>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</si>
  <si>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</si>
  <si>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</si>
  <si>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</si>
  <si>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</si>
  <si>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</si>
  <si>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</si>
  <si>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</si>
  <si>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</si>
  <si>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</si>
  <si>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</si>
  <si>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</si>
  <si>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</si>
  <si>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</si>
  <si>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</si>
  <si>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</si>
  <si>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</si>
  <si>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</si>
  <si>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</si>
  <si>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</si>
  <si>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</si>
  <si>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</si>
  <si>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</si>
  <si>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</si>
  <si>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</si>
  <si>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</si>
  <si>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</si>
  <si>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</si>
  <si>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</si>
  <si>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</si>
  <si>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</si>
  <si>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</si>
  <si>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</si>
  <si>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</si>
  <si>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</si>
  <si>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</si>
  <si>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</si>
  <si>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</si>
  <si>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</si>
  <si>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</si>
  <si>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</si>
  <si>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</si>
  <si>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</si>
  <si>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</si>
  <si>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</si>
  <si>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</si>
  <si>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</si>
  <si>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</si>
  <si>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</si>
  <si>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</si>
  <si>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</si>
  <si>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</si>
  <si>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</si>
  <si>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</si>
  <si>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</si>
  <si>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</si>
  <si>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</si>
  <si>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</si>
  <si>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</si>
  <si>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</si>
  <si>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</si>
  <si>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</si>
  <si>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</si>
  <si>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</si>
  <si>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</si>
  <si>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</si>
  <si>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</si>
  <si>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</si>
  <si>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</si>
  <si>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</si>
  <si>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</si>
  <si>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</si>
  <si>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</si>
  <si>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</si>
  <si>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</si>
  <si>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</si>
  <si>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</si>
  <si>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</si>
  <si>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</si>
  <si>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</si>
  <si>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</si>
  <si>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</si>
  <si>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</si>
  <si>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</si>
  <si>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</si>
  <si>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</si>
  <si>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</si>
  <si>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</si>
  <si>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</si>
  <si>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</si>
  <si>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</si>
  <si>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</si>
  <si>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</si>
  <si>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</si>
  <si>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</si>
  <si>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</si>
  <si>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</si>
  <si>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</si>
  <si>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</si>
  <si>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</si>
  <si>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</si>
  <si>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</si>
  <si>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</si>
  <si>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</si>
  <si>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</si>
  <si>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</si>
  <si>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</si>
  <si>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</si>
  <si>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</si>
  <si>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</si>
  <si>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</si>
  <si>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</si>
  <si>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</si>
  <si>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</si>
  <si>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</si>
  <si>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</si>
  <si>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</si>
  <si>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</si>
  <si>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</si>
  <si>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</si>
  <si>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</si>
  <si>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</si>
  <si>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</si>
  <si>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</si>
  <si>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</si>
  <si>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</si>
  <si>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</si>
  <si>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</si>
  <si>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</si>
  <si>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</si>
  <si>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</si>
  <si>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</si>
  <si>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</si>
  <si>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</si>
  <si>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</si>
  <si>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</si>
  <si>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</si>
  <si>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</si>
  <si>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</si>
  <si>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</si>
  <si>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</si>
  <si>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</si>
  <si>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</si>
  <si>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</si>
  <si>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</si>
  <si>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</si>
  <si>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</si>
  <si>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</si>
  <si>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</si>
  <si>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</si>
  <si>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</si>
  <si>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</si>
  <si>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</si>
  <si>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</si>
  <si>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</si>
  <si>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</si>
  <si>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</si>
  <si>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</si>
  <si>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</si>
  <si>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</si>
  <si>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</si>
  <si>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</si>
  <si>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</si>
  <si>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</si>
  <si>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</si>
  <si>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</si>
  <si>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</si>
  <si>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</si>
  <si>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</si>
  <si>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</si>
  <si>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</si>
  <si>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</si>
  <si>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</si>
  <si>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</si>
  <si>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</si>
  <si>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</si>
  <si>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</si>
  <si>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</si>
  <si>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</si>
  <si>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</si>
  <si>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</si>
  <si>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</si>
  <si>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</si>
  <si>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</si>
  <si>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</si>
  <si>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</si>
  <si>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</si>
  <si>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</si>
  <si>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</si>
  <si>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</si>
  <si>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</si>
  <si>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</si>
  <si>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</si>
  <si>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</si>
  <si>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</si>
  <si>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</si>
  <si>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</si>
  <si>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</si>
  <si>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</si>
  <si>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</si>
  <si>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</si>
  <si>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</si>
  <si>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</si>
  <si>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</si>
  <si>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</si>
  <si>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</si>
  <si>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</si>
  <si>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</si>
  <si>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</si>
  <si>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</si>
  <si>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</si>
  <si>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</si>
  <si>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</si>
  <si>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</si>
  <si>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</si>
  <si>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</si>
  <si>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</si>
  <si>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</si>
  <si>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</si>
  <si>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</si>
  <si>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</si>
  <si>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</si>
  <si>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</si>
  <si>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</si>
  <si>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</si>
  <si>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</si>
  <si>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</si>
  <si>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</si>
  <si>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</si>
  <si>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</si>
  <si>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</si>
  <si>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</si>
  <si>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</si>
  <si>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</si>
  <si>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</si>
  <si>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</si>
  <si>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</si>
  <si>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</si>
  <si>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</si>
  <si>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</si>
  <si>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</si>
  <si>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</si>
  <si>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</si>
  <si>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</si>
  <si>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</si>
  <si>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</si>
  <si>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</si>
  <si>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</si>
  <si>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</si>
  <si>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</si>
  <si>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</si>
  <si>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</si>
  <si>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</si>
  <si>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</si>
  <si>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</si>
  <si>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</si>
  <si>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</si>
  <si>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</si>
  <si>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</si>
  <si>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</si>
  <si>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</si>
  <si>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</si>
  <si>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</si>
  <si>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</si>
  <si>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</si>
  <si>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</si>
  <si>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</si>
  <si>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</si>
  <si>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</si>
  <si>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</si>
  <si>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</si>
  <si>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</si>
  <si>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</si>
  <si>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</si>
  <si>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</si>
  <si>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</si>
  <si>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</si>
  <si>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</si>
  <si>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</si>
  <si>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</si>
  <si>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</si>
  <si>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</si>
  <si>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</si>
  <si>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</si>
  <si>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</si>
  <si>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</si>
  <si>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</si>
  <si>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</si>
  <si>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</si>
  <si>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</si>
  <si>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</si>
  <si>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</si>
  <si>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</si>
  <si>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</si>
  <si>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</si>
  <si>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</si>
  <si>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</si>
  <si>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</si>
  <si>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</si>
  <si>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</si>
  <si>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</si>
  <si>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</si>
  <si>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</si>
  <si>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</si>
  <si>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</si>
  <si>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</si>
  <si>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</si>
  <si>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</si>
  <si>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</si>
  <si>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</si>
  <si>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</si>
  <si>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</si>
  <si>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</si>
  <si>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</si>
  <si>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</si>
  <si>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</si>
  <si>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</si>
  <si>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</si>
  <si>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</si>
  <si>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</si>
  <si>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</si>
  <si>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</si>
  <si>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</si>
  <si>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</si>
  <si>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</si>
  <si>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</si>
  <si>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</si>
  <si>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</si>
  <si>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</si>
  <si>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</si>
  <si>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</si>
  <si>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</si>
  <si>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</si>
  <si>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</si>
  <si>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</si>
  <si>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</si>
  <si>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</si>
  <si>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</si>
  <si>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</si>
  <si>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</si>
  <si>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</si>
  <si>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</si>
  <si>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</si>
  <si>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</si>
  <si>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</si>
  <si>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</si>
  <si>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</si>
  <si>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</si>
  <si>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</si>
  <si>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</si>
  <si>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</si>
  <si>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</si>
  <si>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</si>
  <si>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</si>
  <si>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</si>
  <si>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</si>
  <si>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</si>
  <si>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</si>
  <si>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</si>
  <si>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</si>
  <si>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</si>
  <si>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</si>
  <si>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</si>
  <si>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</si>
  <si>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</si>
  <si>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</si>
  <si>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</si>
  <si>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</si>
  <si>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</si>
  <si>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</si>
  <si>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</si>
  <si>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</si>
  <si>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</si>
  <si>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</si>
  <si>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</si>
  <si>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</si>
  <si>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</si>
  <si>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</si>
  <si>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</si>
  <si>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</si>
  <si>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</si>
  <si>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</si>
  <si>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</si>
  <si>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</si>
  <si>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</si>
  <si>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</si>
  <si>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</si>
  <si>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</si>
  <si>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</si>
  <si>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</si>
  <si>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</si>
  <si>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</si>
  <si>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</si>
  <si>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</si>
  <si>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</si>
  <si>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</si>
  <si>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</si>
  <si>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</si>
  <si>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</si>
  <si>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</si>
  <si>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</si>
  <si>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</si>
  <si>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</si>
  <si>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</si>
  <si>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</si>
  <si>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</si>
  <si>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</si>
  <si>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</si>
  <si>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</si>
  <si>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</si>
  <si>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</si>
  <si>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</si>
  <si>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</si>
  <si>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</si>
  <si>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</si>
  <si>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</si>
  <si>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</si>
  <si>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</si>
  <si>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</si>
  <si>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</si>
  <si>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</si>
  <si>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</si>
  <si>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</si>
  <si>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</si>
  <si>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</si>
  <si>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</si>
  <si>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</si>
  <si>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</si>
  <si>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</si>
  <si>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</si>
  <si>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</si>
  <si>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</si>
  <si>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</si>
  <si>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</si>
  <si>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</si>
  <si>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</si>
  <si>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</si>
  <si>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</si>
  <si>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</si>
  <si>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</si>
  <si>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</si>
  <si>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</si>
  <si>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</si>
  <si>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</si>
  <si>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</si>
  <si>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</si>
  <si>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</si>
  <si>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</si>
  <si>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</si>
  <si>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</si>
  <si>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</si>
  <si>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</si>
  <si>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</si>
  <si>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</si>
  <si>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</si>
  <si>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</si>
  <si>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</si>
  <si>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</si>
  <si>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</si>
  <si>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</si>
  <si>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</si>
  <si>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</si>
  <si>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</si>
  <si>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</si>
  <si>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</si>
  <si>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</si>
  <si>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</si>
  <si>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</si>
  <si>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</si>
  <si>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</si>
  <si>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</si>
  <si>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</si>
  <si>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</si>
  <si>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</si>
  <si>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</si>
  <si>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</si>
  <si>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</si>
  <si>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</si>
  <si>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</si>
  <si>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</si>
  <si>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</si>
  <si>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</si>
  <si>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</si>
  <si>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</si>
  <si>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</si>
  <si>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</si>
  <si>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</si>
  <si>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</si>
  <si>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</si>
  <si>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</si>
  <si>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</si>
  <si>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</si>
  <si>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</si>
  <si>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</si>
  <si>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</si>
  <si>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</si>
  <si>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</si>
  <si>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</si>
  <si>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</si>
  <si>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</si>
  <si>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</si>
  <si>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</si>
  <si>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</si>
  <si>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</si>
  <si>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</si>
  <si>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</si>
  <si>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</si>
  <si>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</si>
  <si>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</si>
  <si>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</si>
  <si>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</si>
  <si>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</si>
  <si>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</si>
  <si>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</si>
  <si>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</si>
  <si>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</si>
  <si>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</si>
  <si>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</si>
  <si>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</si>
  <si>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</si>
  <si>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</si>
  <si>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</si>
  <si>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</si>
  <si>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</si>
  <si>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</si>
  <si>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</si>
  <si>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</si>
  <si>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</si>
  <si>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</si>
  <si>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</si>
  <si>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</si>
  <si>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</si>
  <si>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</si>
  <si>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</si>
  <si>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</si>
  <si>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</si>
  <si>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</si>
  <si>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</si>
  <si>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</si>
  <si>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</si>
  <si>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</si>
  <si>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</si>
  <si>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</si>
  <si>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</si>
  <si>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</si>
  <si>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</si>
  <si>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</si>
  <si>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</si>
  <si>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</si>
  <si>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</si>
  <si>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</si>
  <si>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</si>
  <si>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</si>
  <si>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</si>
  <si>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</si>
  <si>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</si>
  <si>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</si>
  <si>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</si>
  <si>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</si>
  <si>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</si>
  <si>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</si>
  <si>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</si>
  <si>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</si>
  <si>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</si>
  <si>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</si>
  <si>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</si>
  <si>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</si>
  <si>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</si>
  <si>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</si>
  <si>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</si>
  <si>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</si>
  <si>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</si>
  <si>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</si>
  <si>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</si>
  <si>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</si>
  <si>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</si>
  <si>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</si>
  <si>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</si>
  <si>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</si>
  <si>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</si>
  <si>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</si>
  <si>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</si>
  <si>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</si>
  <si>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</si>
  <si>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</si>
  <si>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</si>
  <si>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</si>
  <si>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</si>
  <si>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</si>
  <si>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</si>
  <si>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</si>
  <si>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</si>
  <si>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</si>
  <si>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</si>
  <si>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</si>
  <si>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</si>
  <si>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</si>
  <si>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</si>
  <si>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</si>
  <si>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</si>
  <si>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</si>
  <si>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</si>
  <si>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</si>
  <si>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</si>
  <si>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</si>
  <si>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</si>
  <si>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</si>
  <si>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</si>
  <si>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</si>
  <si>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</si>
  <si>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</si>
  <si>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</si>
  <si>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</si>
  <si>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</si>
  <si>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</si>
  <si>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</si>
  <si>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</si>
  <si>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</si>
  <si>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</si>
  <si>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</si>
  <si>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</si>
  <si>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</si>
  <si>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</si>
  <si>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</si>
  <si>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</si>
  <si>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</si>
  <si>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</si>
  <si>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</si>
  <si>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</si>
  <si>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</si>
  <si>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</si>
  <si>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</si>
  <si>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</si>
  <si>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</si>
  <si>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</si>
  <si>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</si>
  <si>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</si>
  <si>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</si>
  <si>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</si>
  <si>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</si>
  <si>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</si>
  <si>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</si>
  <si>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</si>
  <si>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</si>
  <si>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</si>
  <si>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</si>
  <si>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</si>
  <si>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</si>
  <si>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</si>
  <si>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</si>
  <si>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</si>
  <si>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</si>
  <si>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</si>
  <si>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</si>
  <si>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</si>
  <si>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</si>
  <si>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</si>
  <si>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</si>
  <si>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</si>
  <si>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</si>
  <si>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</si>
  <si>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</si>
  <si>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</si>
  <si>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</si>
  <si>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</si>
  <si>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</si>
  <si>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</si>
  <si>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</si>
  <si>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</si>
  <si>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</si>
  <si>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</si>
  <si>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</si>
  <si>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</si>
  <si>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</si>
  <si>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</si>
  <si>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</si>
  <si>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</si>
  <si>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</si>
  <si>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</si>
  <si>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</si>
  <si>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</si>
  <si>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</si>
  <si>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</si>
  <si>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</si>
  <si>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</si>
  <si>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</si>
  <si>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</si>
  <si>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</si>
  <si>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</si>
  <si>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</si>
  <si>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</si>
  <si>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</si>
  <si>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</si>
  <si>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</si>
  <si>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</si>
  <si>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</si>
  <si>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</si>
  <si>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</si>
  <si>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</si>
  <si>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</si>
  <si>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</si>
  <si>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</si>
  <si>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</si>
  <si>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</si>
  <si>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</si>
  <si>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</si>
  <si>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</si>
  <si>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</si>
  <si>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</si>
  <si>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</si>
  <si>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</si>
  <si>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</si>
  <si>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</si>
  <si>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</si>
  <si>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</si>
  <si>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</si>
  <si>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</si>
  <si>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</si>
  <si>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</si>
  <si>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</si>
  <si>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</si>
  <si>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</si>
  <si>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</si>
  <si>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</si>
  <si>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</si>
  <si>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</si>
  <si>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</si>
  <si>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</si>
  <si>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</si>
  <si>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</si>
  <si>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</si>
  <si>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</si>
  <si>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</si>
  <si>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</si>
  <si>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</si>
  <si>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</si>
  <si>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</si>
  <si>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</si>
  <si>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</si>
  <si>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</si>
  <si>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</si>
  <si>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</si>
  <si>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</si>
  <si>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</si>
  <si>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</si>
  <si>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</si>
  <si>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</si>
  <si>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</si>
  <si>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</si>
  <si>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</si>
  <si>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</si>
  <si>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</si>
  <si>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</si>
  <si>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</si>
  <si>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</si>
  <si>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</si>
  <si>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</si>
  <si>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</si>
  <si>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</si>
  <si>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</si>
  <si>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</si>
  <si>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</si>
  <si>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</si>
  <si>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</si>
  <si>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</si>
  <si>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</si>
  <si>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</si>
  <si>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</si>
  <si>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</si>
  <si>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</si>
  <si>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</si>
  <si>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</si>
  <si>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</si>
  <si>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</si>
  <si>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</si>
  <si>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</si>
  <si>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</si>
  <si>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</si>
  <si>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</si>
  <si>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</si>
  <si>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</si>
  <si>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</si>
  <si>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</si>
  <si>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</si>
  <si>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</si>
  <si>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</si>
  <si>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</si>
  <si>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</si>
  <si>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</si>
  <si>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</si>
  <si>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</si>
  <si>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</si>
  <si>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</si>
  <si>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</si>
  <si>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</si>
  <si>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</si>
  <si>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</si>
  <si>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</si>
  <si>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</si>
  <si>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</si>
  <si>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</si>
  <si>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</si>
  <si>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</si>
  <si>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</si>
  <si>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</si>
  <si>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</si>
  <si>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</si>
  <si>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</si>
  <si>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</si>
  <si>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</si>
  <si>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</si>
  <si>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</si>
  <si>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</si>
  <si>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</si>
  <si>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</si>
  <si>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</si>
  <si>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</si>
  <si>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</si>
  <si>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</si>
  <si>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</si>
  <si>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</si>
  <si>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</si>
  <si>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</si>
  <si>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</si>
  <si>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</si>
  <si>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</si>
  <si>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</si>
  <si>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</si>
  <si>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</si>
  <si>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</si>
  <si>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</si>
  <si>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</si>
  <si>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</si>
  <si>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</si>
  <si>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</si>
  <si>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</si>
  <si>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</si>
  <si>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</si>
  <si>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</si>
  <si>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</si>
  <si>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</si>
  <si>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</si>
  <si>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</si>
  <si>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</si>
  <si>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</si>
  <si>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</si>
  <si>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</si>
  <si>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</si>
  <si>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</si>
  <si>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</si>
  <si>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</si>
  <si>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</si>
  <si>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</si>
  <si>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</si>
  <si>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</si>
  <si>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</si>
  <si>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</si>
  <si>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</si>
  <si>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</si>
  <si>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</si>
  <si>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</si>
  <si>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</si>
  <si>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</si>
  <si>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</si>
  <si>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</si>
  <si>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</si>
  <si>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</si>
  <si>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</si>
  <si>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</si>
  <si>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</si>
  <si>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</si>
  <si>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</si>
  <si>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</si>
  <si>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</si>
  <si>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</si>
  <si>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</si>
  <si>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</si>
  <si>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</si>
  <si>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</si>
  <si>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</si>
  <si>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</si>
  <si>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</si>
  <si>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</si>
  <si>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</si>
  <si>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</si>
  <si>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</si>
  <si>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</si>
  <si>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</si>
  <si>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</si>
  <si>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</si>
  <si>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</si>
  <si>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</si>
  <si>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</si>
  <si>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</si>
  <si>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</si>
  <si>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</si>
  <si>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</si>
  <si>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</si>
  <si>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</si>
  <si>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</si>
  <si>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</si>
  <si>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</si>
  <si>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</si>
  <si>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</si>
  <si>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</si>
  <si>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</si>
  <si>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</si>
  <si>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</si>
  <si>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</si>
  <si>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</si>
  <si>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</si>
  <si>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</si>
  <si>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</si>
  <si>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</si>
  <si>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</si>
  <si>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</si>
  <si>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</si>
  <si>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</si>
  <si>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</si>
  <si>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</si>
  <si>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</si>
  <si>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</si>
  <si>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</si>
  <si>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</si>
  <si>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</si>
  <si>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</si>
  <si>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</si>
  <si>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</si>
  <si>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</si>
  <si>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</si>
  <si>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</si>
  <si>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</si>
  <si>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</si>
  <si>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</si>
  <si>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</si>
  <si>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</si>
  <si>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</si>
  <si>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</si>
  <si>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</si>
  <si>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</si>
  <si>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</si>
  <si>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</si>
  <si>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</si>
  <si>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</si>
  <si>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</si>
  <si>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</si>
  <si>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</si>
  <si>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</si>
  <si>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</si>
  <si>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</si>
  <si>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</si>
  <si>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</si>
  <si>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</si>
  <si>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</si>
  <si>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</si>
  <si>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</si>
  <si>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</si>
  <si>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</si>
  <si>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</si>
  <si>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</si>
  <si>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</si>
  <si>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</si>
  <si>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</si>
  <si>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</si>
  <si>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</si>
  <si>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</si>
  <si>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</si>
  <si>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</si>
  <si>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</si>
  <si>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</si>
  <si>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</si>
  <si>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</si>
  <si>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</si>
  <si>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</si>
  <si>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</si>
  <si>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</si>
  <si>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</si>
  <si>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</si>
  <si>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</si>
  <si>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</si>
  <si>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</si>
  <si>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</si>
  <si>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</si>
  <si>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</si>
  <si>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</si>
  <si>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</si>
  <si>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</si>
  <si>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</si>
  <si>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</si>
  <si>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</si>
  <si>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</si>
  <si>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</si>
  <si>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</si>
  <si>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</si>
  <si>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</si>
  <si>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</si>
  <si>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</si>
  <si>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</si>
  <si>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</si>
  <si>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</si>
  <si>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</si>
  <si>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</si>
  <si>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</si>
  <si>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</si>
  <si>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</si>
  <si>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</si>
  <si>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</si>
  <si>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</si>
  <si>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</si>
  <si>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</si>
  <si>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</si>
  <si>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</si>
  <si>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</si>
  <si>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</si>
  <si>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</si>
  <si>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</si>
  <si>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</si>
  <si>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</si>
  <si>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</si>
  <si>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</si>
  <si>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</si>
  <si>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</si>
  <si>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</si>
  <si>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</si>
  <si>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</si>
  <si>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</si>
  <si>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</si>
  <si>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</si>
  <si>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</si>
  <si>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</si>
  <si>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</si>
  <si>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</si>
  <si>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</si>
  <si>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</si>
  <si>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</si>
  <si>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</si>
  <si>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</si>
  <si>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</si>
  <si>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</si>
  <si>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</si>
  <si>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</si>
  <si>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</si>
  <si>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</si>
  <si>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</si>
  <si>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</si>
  <si>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</si>
  <si>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</si>
  <si>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</si>
  <si>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</si>
  <si>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</si>
  <si>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</si>
  <si>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</si>
  <si>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</si>
  <si>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</si>
  <si>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</si>
  <si>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</si>
  <si>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</si>
  <si>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</si>
  <si>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</si>
  <si>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</si>
  <si>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</si>
  <si>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</si>
  <si>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</si>
  <si>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</si>
  <si>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</si>
  <si>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</si>
  <si>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</si>
  <si>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</si>
  <si>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</si>
  <si>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</si>
  <si>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</si>
  <si>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</si>
  <si>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</si>
  <si>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</si>
  <si>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</si>
  <si>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</si>
  <si>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</si>
  <si>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</si>
  <si>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</si>
  <si>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</si>
  <si>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</si>
  <si>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</si>
  <si>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</si>
  <si>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</si>
  <si>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</si>
  <si>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</si>
  <si>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</si>
  <si>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</si>
  <si>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</si>
  <si>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</si>
  <si>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</si>
  <si>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</si>
  <si>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</si>
  <si>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</si>
  <si>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</si>
  <si>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</si>
  <si>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</si>
  <si>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</si>
  <si>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</si>
  <si>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</si>
  <si>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</si>
  <si>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</si>
  <si>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</si>
  <si>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</si>
  <si>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</si>
  <si>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</si>
  <si>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</si>
  <si>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</si>
  <si>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</si>
  <si>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</si>
  <si>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</si>
  <si>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</si>
  <si>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</si>
  <si>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</si>
  <si>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</si>
  <si>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</si>
  <si>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</si>
  <si>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</si>
  <si>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</si>
  <si>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</si>
  <si>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</si>
  <si>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</si>
  <si>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</si>
  <si>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</si>
  <si>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</si>
  <si>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</si>
  <si>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</si>
  <si>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</si>
  <si>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</si>
  <si>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</si>
  <si>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</si>
  <si>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</si>
  <si>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</si>
  <si>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</si>
  <si>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</si>
  <si>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</si>
  <si>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</si>
  <si>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</si>
  <si>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</si>
  <si>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</si>
  <si>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</si>
  <si>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</si>
  <si>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</si>
  <si>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</si>
  <si>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</si>
  <si>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</si>
  <si>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</si>
  <si>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</si>
  <si>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</si>
  <si>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</si>
  <si>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</si>
  <si>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</si>
  <si>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</si>
  <si>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</si>
  <si>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</si>
  <si>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</si>
  <si>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</si>
  <si>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</si>
  <si>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</si>
  <si>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</si>
  <si>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</si>
  <si>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</si>
  <si>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</si>
  <si>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</si>
  <si>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</si>
  <si>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</si>
  <si>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</si>
  <si>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</si>
  <si>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</si>
  <si>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</si>
  <si>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</si>
  <si>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</si>
  <si>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</si>
  <si>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</si>
  <si>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</si>
  <si>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</si>
  <si>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</si>
  <si>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</si>
  <si>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</si>
  <si>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</si>
  <si>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</si>
  <si>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</si>
  <si>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</si>
  <si>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</si>
  <si>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</si>
  <si>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</si>
  <si>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</si>
  <si>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</si>
  <si>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</si>
  <si>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</si>
  <si>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</si>
  <si>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</si>
  <si>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</si>
  <si>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</si>
  <si>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</si>
  <si>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</si>
  <si>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</si>
  <si>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</si>
  <si>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</si>
  <si>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</si>
  <si>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</si>
  <si>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</si>
  <si>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</si>
  <si>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</si>
  <si>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</si>
  <si>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</si>
  <si>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</si>
  <si>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</si>
  <si>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</si>
  <si>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</si>
  <si>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</si>
  <si>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</si>
  <si>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</si>
  <si>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</si>
  <si>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</si>
  <si>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</si>
  <si>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</si>
  <si>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</si>
  <si>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</si>
  <si>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</si>
  <si>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</si>
  <si>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</si>
  <si>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</si>
  <si>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</si>
  <si>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</si>
  <si>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</si>
  <si>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</si>
  <si>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</si>
  <si>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</si>
  <si>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</si>
  <si>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</si>
  <si>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</si>
  <si>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</si>
  <si>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</si>
  <si>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</si>
  <si>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</si>
  <si>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</si>
  <si>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</si>
  <si>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</si>
  <si>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</si>
  <si>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</si>
  <si>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</si>
  <si>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</si>
  <si>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</si>
  <si>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</si>
  <si>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</si>
  <si>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</si>
  <si>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</si>
  <si>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</si>
  <si>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</si>
  <si>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</si>
  <si>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</si>
  <si>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</si>
  <si>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</si>
  <si>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</si>
  <si>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</si>
  <si>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</si>
  <si>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</si>
  <si>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</si>
  <si>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</si>
  <si>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</si>
  <si>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</si>
  <si>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</si>
  <si>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</si>
  <si>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</si>
  <si>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</si>
  <si>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</si>
  <si>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</si>
  <si>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</si>
  <si>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</si>
  <si>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</si>
  <si>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</si>
  <si>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</si>
  <si>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</si>
  <si>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</si>
  <si>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</si>
  <si>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</si>
  <si>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</si>
  <si>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</si>
  <si>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</si>
  <si>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</si>
  <si>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</si>
  <si>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</si>
  <si>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</si>
  <si>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</si>
  <si>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</si>
  <si>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</si>
  <si>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</si>
  <si>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</si>
  <si>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</si>
  <si>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</si>
  <si>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</si>
  <si>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</si>
  <si>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</si>
  <si>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</si>
  <si>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</si>
  <si>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</si>
  <si>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</si>
  <si>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</si>
  <si>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</si>
  <si>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</si>
  <si>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</si>
  <si>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</si>
  <si>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</si>
  <si>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</si>
  <si>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</si>
  <si>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</si>
  <si>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</si>
  <si>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</si>
  <si>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</si>
  <si>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</si>
  <si>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</si>
  <si>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</si>
  <si>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</si>
  <si>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</si>
  <si>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</si>
  <si>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</si>
  <si>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</si>
  <si>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</si>
  <si>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</si>
  <si>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</si>
  <si>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</si>
  <si>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</si>
  <si>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</si>
  <si>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</si>
  <si>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</si>
  <si>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</si>
  <si>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</si>
  <si>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</si>
  <si>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</si>
  <si>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</si>
  <si>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</si>
  <si>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</si>
  <si>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</si>
  <si>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</si>
  <si>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</si>
  <si>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</si>
  <si>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</si>
  <si>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</si>
  <si>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</si>
  <si>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</si>
  <si>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</si>
  <si>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</si>
  <si>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</si>
  <si>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</si>
  <si>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</si>
  <si>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</si>
  <si>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</si>
  <si>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</si>
  <si>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</si>
  <si>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</si>
  <si>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</si>
  <si>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</si>
  <si>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</si>
  <si>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</si>
  <si>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</si>
  <si>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</si>
  <si>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</si>
  <si>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</si>
  <si>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</si>
  <si>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</si>
  <si>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</si>
  <si>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</si>
  <si>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</si>
  <si>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</si>
  <si>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</si>
  <si>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</si>
  <si>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</si>
  <si>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</si>
  <si>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</si>
  <si>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</si>
  <si>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</si>
  <si>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</si>
  <si>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</si>
  <si>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</si>
  <si>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</si>
  <si>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</si>
  <si>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</si>
  <si>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</si>
  <si>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</si>
  <si>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</si>
  <si>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</si>
  <si>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</si>
  <si>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</si>
  <si>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</si>
  <si>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</si>
  <si>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</si>
  <si>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</si>
  <si>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</si>
  <si>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</si>
  <si>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</si>
  <si>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</si>
  <si>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</si>
  <si>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</si>
  <si>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</si>
  <si>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</si>
  <si>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</si>
  <si>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</si>
  <si>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</si>
  <si>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</si>
  <si>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</si>
  <si>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</si>
  <si>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</si>
  <si>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</si>
  <si>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</si>
  <si>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</si>
  <si>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</si>
  <si>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</si>
  <si>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</si>
  <si>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</si>
  <si>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</si>
  <si>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</si>
  <si>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</si>
  <si>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</si>
  <si>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</si>
  <si>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</si>
  <si>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</si>
  <si>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</si>
  <si>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</si>
  <si>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</si>
  <si>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</si>
  <si>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</si>
  <si>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</si>
  <si>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</si>
  <si>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</si>
  <si>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</si>
  <si>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</si>
  <si>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</si>
  <si>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</si>
  <si>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</si>
  <si>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</si>
  <si>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</si>
  <si>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</si>
  <si>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</si>
  <si>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</si>
  <si>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</si>
  <si>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</si>
  <si>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</si>
  <si>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</si>
  <si>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</si>
  <si>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</si>
  <si>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</si>
  <si>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</si>
  <si>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</si>
  <si>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</si>
  <si>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</si>
  <si>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</si>
  <si>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</si>
  <si>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</si>
  <si>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</si>
  <si>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</si>
  <si>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</si>
  <si>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</si>
  <si>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</si>
  <si>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</si>
  <si>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</si>
  <si>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</si>
  <si>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</si>
  <si>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</si>
  <si>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</si>
  <si>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</si>
  <si>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</si>
  <si>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</si>
  <si>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</si>
  <si>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</si>
  <si>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</si>
  <si>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</si>
  <si>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</si>
  <si>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</si>
  <si>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</si>
  <si>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</si>
  <si>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</si>
  <si>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</si>
  <si>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</si>
  <si>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</si>
  <si>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</si>
  <si>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</si>
  <si>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</si>
  <si>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</si>
  <si>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</si>
  <si>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</si>
  <si>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</si>
  <si>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</si>
  <si>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</si>
  <si>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</si>
  <si>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</si>
  <si>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</si>
  <si>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</si>
  <si>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</si>
  <si>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</si>
  <si>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</si>
  <si>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</si>
  <si>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</si>
  <si>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</si>
  <si>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</si>
  <si>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</si>
  <si>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</si>
  <si>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</si>
  <si>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</si>
  <si>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</si>
  <si>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</si>
  <si>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</si>
  <si>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</si>
  <si>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</si>
  <si>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</si>
  <si>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</si>
  <si>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</si>
  <si>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</si>
  <si>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</si>
  <si>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</si>
  <si>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</si>
  <si>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</si>
  <si>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</si>
  <si>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</si>
  <si>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</si>
  <si>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</si>
  <si>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</si>
  <si>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</si>
  <si>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</si>
  <si>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</si>
  <si>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</si>
  <si>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</si>
  <si>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</si>
  <si>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</si>
  <si>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</si>
  <si>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</si>
  <si>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</si>
  <si>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</si>
  <si>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</si>
  <si>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</si>
  <si>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</si>
  <si>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</si>
  <si>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</si>
  <si>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</si>
  <si>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</si>
  <si>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</si>
  <si>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</si>
  <si>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</si>
  <si>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</si>
  <si>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</si>
  <si>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</si>
  <si>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</si>
  <si>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</si>
  <si>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</si>
  <si>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</si>
  <si>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</si>
  <si>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</si>
  <si>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</si>
  <si>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</si>
  <si>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</si>
  <si>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</si>
  <si>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</si>
  <si>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</si>
  <si>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</si>
  <si>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</si>
  <si>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</si>
  <si>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</si>
  <si>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</si>
  <si>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</si>
  <si>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</si>
  <si>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</si>
  <si>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</si>
  <si>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</si>
  <si>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</si>
  <si>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</si>
  <si>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</si>
  <si>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</si>
  <si>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</si>
  <si>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</si>
  <si>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</si>
  <si>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</si>
  <si>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</si>
  <si>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</si>
  <si>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</si>
  <si>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</si>
  <si>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</si>
  <si>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</si>
  <si>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</si>
  <si>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</si>
  <si>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</si>
  <si>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</si>
  <si>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</si>
  <si>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</si>
  <si>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</si>
  <si>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</si>
  <si>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</si>
  <si>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</si>
  <si>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</si>
  <si>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</si>
  <si>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</si>
  <si>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</si>
  <si>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</si>
  <si>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</si>
  <si>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</si>
  <si>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</si>
  <si>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</si>
  <si>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</si>
  <si>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</si>
  <si>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</si>
  <si>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</si>
  <si>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</si>
  <si>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</si>
  <si>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</si>
  <si>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</si>
  <si>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</si>
  <si>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</si>
  <si>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</si>
  <si>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</si>
  <si>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</si>
  <si>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</si>
  <si>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</si>
  <si>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</si>
  <si>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</si>
  <si>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</si>
  <si>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</si>
  <si>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</si>
  <si>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</si>
  <si>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</si>
  <si>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</si>
  <si>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</si>
  <si>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</si>
  <si>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</si>
  <si>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</si>
  <si>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</si>
  <si>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</si>
  <si>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</si>
  <si>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</si>
  <si>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</si>
  <si>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</si>
  <si>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</si>
  <si>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</si>
  <si>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</si>
  <si>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</si>
  <si>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</si>
  <si>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</si>
  <si>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</si>
  <si>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</si>
  <si>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</si>
  <si>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</si>
  <si>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</si>
  <si>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</si>
  <si>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</si>
  <si>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</si>
  <si>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</si>
  <si>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</si>
  <si>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</si>
  <si>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</si>
  <si>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</si>
  <si>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</si>
  <si>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</si>
  <si>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</si>
  <si>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</si>
  <si>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</si>
  <si>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</si>
  <si>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</si>
  <si>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</si>
  <si>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</si>
  <si>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</si>
  <si>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</si>
  <si>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</si>
  <si>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</si>
  <si>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</si>
  <si>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</si>
  <si>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</si>
  <si>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</si>
  <si>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</si>
  <si>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</si>
  <si>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</si>
  <si>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</si>
  <si>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</si>
  <si>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</si>
  <si>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</si>
  <si>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</si>
  <si>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</si>
  <si>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</si>
  <si>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</si>
  <si>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</si>
  <si>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</si>
  <si>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</si>
  <si>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</si>
  <si>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</si>
  <si>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</si>
  <si>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</si>
  <si>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</si>
  <si>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</si>
  <si>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</si>
  <si>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</si>
  <si>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</si>
  <si>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</si>
  <si>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</si>
  <si>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</si>
  <si>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</si>
  <si>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</si>
  <si>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</si>
  <si>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</si>
  <si>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</si>
  <si>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</si>
  <si>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</si>
  <si>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</si>
  <si>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</si>
  <si>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</si>
  <si>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</si>
  <si>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</si>
  <si>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</si>
  <si>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</si>
  <si>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</si>
  <si>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</si>
  <si>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</si>
  <si>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</si>
  <si>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</si>
  <si>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</si>
  <si>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</si>
  <si>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</si>
  <si>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</si>
  <si>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</si>
  <si>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</si>
  <si>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</si>
  <si>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</si>
  <si>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</si>
  <si>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</si>
  <si>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</si>
  <si>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</si>
  <si>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</si>
  <si>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</si>
  <si>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</si>
  <si>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</si>
  <si>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</si>
  <si>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</si>
  <si>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</si>
  <si>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</si>
  <si>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</si>
  <si>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</si>
  <si>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</si>
  <si>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</si>
  <si>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</si>
  <si>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</si>
  <si>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</si>
  <si>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</si>
  <si>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</si>
  <si>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</si>
  <si>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</si>
  <si>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</si>
  <si>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</si>
  <si>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</si>
  <si>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</si>
  <si>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</si>
  <si>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</si>
  <si>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</si>
  <si>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</si>
  <si>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</si>
  <si>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</si>
  <si>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</si>
  <si>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</si>
  <si>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</si>
  <si>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</si>
  <si>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</si>
  <si>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</si>
  <si>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</si>
  <si>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</si>
  <si>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</si>
  <si>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</si>
  <si>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</si>
  <si>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</si>
  <si>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</si>
  <si>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</si>
  <si>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</si>
  <si>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</si>
  <si>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</si>
  <si>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</si>
  <si>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</si>
  <si>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</si>
  <si>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</si>
  <si>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</si>
  <si>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</si>
  <si>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</si>
  <si>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</si>
  <si>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</si>
  <si>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</si>
  <si>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</si>
  <si>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</si>
  <si>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</si>
  <si>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</si>
  <si>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</si>
  <si>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</si>
  <si>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</si>
  <si>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</si>
  <si>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</si>
  <si>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</si>
  <si>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</si>
  <si>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</si>
  <si>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</si>
  <si>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</si>
  <si>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</si>
  <si>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</si>
  <si>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</si>
  <si>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</si>
  <si>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</si>
  <si>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</si>
  <si>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</si>
  <si>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</si>
  <si>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</si>
  <si>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</si>
  <si>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</si>
  <si>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</si>
  <si>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</si>
  <si>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</si>
  <si>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</si>
  <si>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</si>
  <si>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</si>
  <si>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</si>
  <si>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</si>
  <si>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</si>
  <si>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</si>
  <si>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</si>
  <si>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</si>
  <si>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</si>
  <si>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</si>
  <si>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</si>
  <si>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</si>
  <si>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</si>
  <si>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</si>
  <si>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</si>
  <si>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</si>
  <si>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</si>
  <si>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</si>
  <si>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</si>
  <si>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</si>
  <si>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</si>
  <si>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</si>
  <si>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</si>
  <si>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</si>
  <si>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</si>
  <si>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</si>
  <si>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</si>
  <si>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</si>
  <si>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</si>
  <si>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</si>
  <si>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</si>
  <si>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</si>
  <si>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</si>
  <si>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</si>
  <si>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</si>
  <si>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</si>
  <si>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</si>
  <si>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</si>
  <si>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</si>
  <si>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</si>
  <si>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</si>
  <si>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</si>
  <si>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</si>
  <si>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</si>
  <si>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</si>
  <si>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</si>
  <si>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</si>
  <si>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</si>
  <si>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</si>
  <si>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</si>
  <si>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</si>
  <si>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</si>
  <si>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</si>
  <si>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</si>
  <si>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</si>
  <si>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</si>
  <si>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</si>
  <si>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</si>
  <si>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</si>
  <si>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</si>
  <si>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</si>
  <si>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</si>
  <si>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</si>
  <si>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</si>
  <si>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</si>
  <si>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</si>
  <si>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</si>
  <si>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</si>
  <si>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</si>
  <si>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</si>
  <si>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</si>
  <si>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</si>
  <si>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</si>
  <si>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</si>
  <si>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</si>
  <si>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</si>
  <si>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</si>
  <si>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</si>
  <si>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</si>
  <si>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</si>
  <si>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</si>
  <si>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</si>
  <si>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</si>
  <si>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</si>
  <si>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</si>
  <si>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</si>
  <si>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</si>
  <si>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</si>
  <si>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</si>
  <si>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</si>
  <si>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</si>
  <si>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</si>
  <si>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</si>
  <si>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</si>
  <si>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</si>
  <si>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</si>
  <si>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</si>
  <si>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</si>
  <si>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</si>
  <si>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</si>
  <si>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</si>
  <si>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</si>
  <si>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</si>
  <si>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</si>
  <si>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</si>
  <si>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</si>
  <si>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</si>
  <si>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</si>
  <si>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</si>
  <si>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</si>
  <si>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</si>
  <si>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</si>
  <si>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</si>
  <si>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</si>
  <si>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</si>
  <si>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</si>
  <si>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</si>
  <si>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</si>
  <si>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</si>
  <si>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</si>
  <si>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</si>
  <si>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</si>
  <si>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</si>
  <si>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</si>
  <si>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</si>
  <si>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</si>
  <si>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</si>
  <si>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</si>
  <si>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</si>
  <si>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</si>
  <si>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</si>
  <si>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</si>
  <si>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</si>
  <si>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</si>
  <si>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</si>
  <si>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</si>
  <si>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</si>
  <si>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</si>
  <si>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</si>
  <si>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</si>
  <si>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</si>
  <si>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</si>
  <si>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</si>
  <si>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</si>
  <si>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</si>
  <si>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</si>
  <si>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</si>
  <si>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</si>
  <si>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</si>
  <si>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</si>
  <si>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</si>
  <si>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</si>
  <si>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</si>
  <si>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</si>
  <si>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</si>
  <si>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</si>
  <si>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</si>
  <si>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</si>
  <si>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</si>
  <si>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</si>
  <si>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</si>
  <si>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</si>
  <si>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</si>
  <si>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</si>
  <si>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</si>
  <si>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</si>
  <si>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</si>
  <si>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</si>
  <si>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</si>
  <si>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</si>
  <si>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</si>
  <si>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</si>
  <si>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</si>
  <si>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</si>
  <si>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</si>
  <si>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</si>
  <si>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</si>
  <si>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</si>
  <si>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</si>
  <si>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</si>
  <si>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</si>
  <si>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</si>
  <si>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</si>
  <si>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</si>
  <si>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</si>
  <si>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</si>
  <si>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</si>
  <si>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</si>
  <si>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</si>
  <si>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</si>
  <si>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</si>
  <si>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</si>
  <si>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</si>
  <si>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</si>
  <si>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</si>
  <si>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</si>
  <si>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</si>
  <si>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</si>
  <si>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</si>
  <si>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</si>
  <si>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</si>
  <si>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</si>
  <si>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</si>
  <si>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</si>
  <si>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</si>
  <si>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</si>
  <si>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</si>
  <si>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</si>
  <si>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</si>
  <si>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</si>
  <si>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</si>
  <si>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</si>
  <si>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</si>
  <si>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</si>
  <si>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</si>
  <si>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</si>
  <si>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</si>
  <si>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</si>
  <si>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</si>
  <si>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</si>
  <si>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</si>
  <si>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</si>
  <si>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</si>
  <si>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</si>
  <si>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</si>
  <si>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</si>
  <si>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</si>
  <si>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</si>
  <si>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</si>
  <si>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</si>
  <si>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</si>
  <si>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</si>
  <si>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</si>
  <si>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</si>
  <si>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</si>
  <si>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</si>
  <si>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</si>
  <si>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</si>
  <si>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</si>
  <si>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</si>
  <si>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</si>
  <si>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</si>
  <si>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</si>
  <si>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</si>
  <si>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</si>
  <si>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</si>
  <si>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</si>
  <si>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</si>
  <si>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</si>
  <si>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</si>
  <si>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</si>
  <si>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</si>
  <si>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</si>
  <si>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</si>
  <si>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</si>
  <si>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</si>
  <si>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</si>
  <si>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</si>
  <si>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</si>
  <si>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</si>
  <si>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</si>
  <si>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</si>
  <si>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</si>
  <si>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</si>
  <si>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</si>
  <si>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</si>
  <si>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</si>
  <si>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</si>
  <si>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</si>
  <si>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</si>
  <si>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</si>
  <si>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</si>
  <si>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</si>
  <si>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</si>
  <si>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</si>
  <si>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</si>
  <si>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</si>
  <si>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</si>
  <si>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</si>
  <si>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</si>
  <si>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</si>
  <si>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</si>
  <si>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</si>
  <si>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</si>
  <si>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</si>
  <si>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</si>
  <si>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</si>
  <si>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</si>
  <si>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</si>
  <si>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</si>
  <si>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</si>
  <si>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</si>
  <si>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</si>
  <si>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</si>
  <si>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</si>
  <si>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</si>
  <si>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</si>
  <si>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</si>
  <si>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</si>
  <si>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</si>
  <si>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</si>
  <si>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</si>
  <si>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</si>
  <si>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</si>
  <si>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</si>
  <si>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</si>
  <si>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</si>
  <si>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</si>
  <si>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</si>
  <si>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</si>
  <si>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</si>
  <si>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</si>
  <si>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</si>
  <si>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</si>
  <si>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</si>
  <si>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</si>
  <si>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</si>
  <si>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</si>
  <si>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</si>
  <si>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</si>
  <si>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</si>
  <si>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</si>
  <si>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</si>
  <si>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</si>
  <si>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</si>
  <si>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</si>
  <si>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</si>
  <si>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</si>
  <si>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</si>
  <si>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</si>
  <si>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</si>
  <si>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</si>
  <si>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</si>
  <si>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</si>
  <si>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</si>
  <si>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</si>
  <si>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</si>
  <si>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</si>
  <si>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</si>
  <si>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</si>
  <si>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</si>
  <si>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</si>
  <si>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</si>
  <si>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</si>
  <si>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</si>
  <si>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</si>
  <si>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</si>
  <si>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</si>
  <si>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</si>
  <si>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</si>
  <si>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</si>
  <si>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</si>
  <si>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</si>
  <si>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</si>
  <si>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</si>
  <si>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</si>
  <si>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</si>
  <si>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</si>
  <si>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</si>
  <si>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</si>
  <si>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</si>
  <si>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</si>
  <si>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</si>
  <si>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</si>
  <si>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</si>
  <si>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</si>
  <si>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</si>
  <si>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</si>
  <si>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</si>
  <si>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</si>
  <si>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</si>
  <si>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</si>
  <si>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</si>
  <si>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</si>
  <si>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</si>
  <si>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</si>
  <si>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</si>
  <si>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</si>
  <si>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</si>
  <si>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</si>
  <si>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</si>
  <si>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</si>
  <si>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</si>
  <si>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</si>
  <si>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</si>
  <si>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</si>
  <si>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</si>
  <si>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</si>
  <si>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</si>
  <si>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</si>
  <si>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</si>
  <si>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</si>
  <si>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</si>
  <si>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</si>
  <si>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</si>
  <si>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</si>
  <si>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</si>
  <si>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</si>
  <si>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</si>
  <si>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</si>
  <si>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</si>
  <si>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</si>
  <si>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</si>
  <si>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</si>
  <si>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</si>
  <si>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</si>
  <si>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</si>
  <si>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</si>
  <si>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</si>
  <si>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</si>
  <si>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</si>
  <si>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</si>
  <si>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</si>
  <si>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</si>
  <si>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</si>
  <si>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</si>
  <si>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</si>
  <si>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</si>
  <si>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</si>
  <si>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</si>
  <si>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</si>
  <si>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</si>
  <si>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</si>
  <si>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</si>
  <si>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</si>
  <si>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</si>
  <si>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</si>
  <si>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</si>
  <si>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</si>
  <si>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</si>
  <si>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</si>
  <si>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</si>
  <si>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</si>
  <si>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</si>
  <si>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</si>
  <si>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</si>
  <si>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</si>
  <si>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</si>
  <si>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</si>
  <si>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</si>
  <si>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</si>
  <si>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</si>
  <si>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</si>
  <si>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</si>
  <si>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</si>
  <si>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</si>
  <si>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</si>
  <si>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</si>
  <si>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</si>
  <si>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</si>
  <si>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</si>
  <si>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</si>
  <si>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</si>
  <si>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</si>
  <si>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</si>
  <si>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</si>
  <si>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</si>
  <si>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</si>
  <si>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</si>
  <si>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</si>
  <si>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</si>
  <si>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</si>
  <si>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</si>
  <si>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</si>
  <si>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</si>
  <si>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</si>
  <si>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</si>
  <si>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</si>
  <si>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</si>
  <si>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</si>
  <si>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</si>
  <si>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</si>
  <si>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</si>
  <si>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</si>
  <si>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</si>
  <si>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</si>
  <si>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</si>
  <si>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</si>
  <si>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</si>
  <si>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</si>
  <si>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</si>
  <si>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</si>
  <si>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</si>
  <si>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</si>
  <si>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</si>
  <si>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</si>
  <si>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</si>
  <si>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</si>
  <si>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</si>
  <si>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</si>
  <si>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</si>
  <si>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</si>
  <si>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</si>
  <si>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</si>
  <si>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</si>
  <si>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</si>
  <si>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</si>
  <si>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</si>
  <si>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</si>
  <si>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</si>
  <si>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</si>
  <si>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</si>
  <si>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</si>
  <si>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</si>
  <si>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</si>
  <si>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</si>
  <si>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</si>
  <si>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</si>
  <si>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</si>
  <si>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</si>
  <si>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</si>
  <si>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</si>
  <si>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</si>
  <si>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</si>
  <si>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</si>
  <si>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</si>
  <si>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</si>
  <si>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</si>
  <si>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</si>
  <si>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</si>
  <si>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</si>
  <si>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</si>
  <si>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</si>
  <si>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</si>
  <si>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</si>
  <si>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</si>
  <si>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</si>
  <si>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</si>
  <si>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</si>
  <si>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</si>
  <si>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</si>
  <si>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</si>
  <si>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</si>
  <si>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</si>
  <si>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</si>
  <si>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</si>
  <si>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</si>
  <si>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</si>
  <si>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</si>
  <si>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</si>
  <si>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</si>
  <si>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</si>
  <si>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</si>
  <si>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</si>
  <si>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</si>
  <si>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</si>
  <si>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</si>
  <si>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</si>
  <si>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</si>
  <si>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</si>
  <si>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</si>
  <si>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</si>
  <si>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</si>
  <si>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</si>
  <si>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</si>
  <si>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</si>
  <si>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</si>
  <si>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</si>
  <si>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</si>
  <si>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</si>
  <si>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</si>
  <si>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</si>
  <si>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</si>
  <si>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</si>
  <si>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</si>
  <si>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</si>
  <si>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</si>
  <si>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</si>
  <si>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</si>
  <si>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</si>
  <si>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</si>
  <si>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</si>
  <si>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</si>
  <si>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</si>
  <si>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</si>
  <si>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</si>
  <si>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</si>
  <si>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</si>
  <si>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</si>
  <si>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</si>
  <si>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</si>
  <si>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</si>
  <si>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</si>
  <si>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</si>
  <si>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</si>
  <si>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</si>
  <si>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</si>
  <si>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</si>
  <si>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</si>
  <si>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</si>
  <si>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</si>
  <si>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</si>
  <si>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</si>
  <si>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</si>
  <si>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</si>
  <si>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</si>
  <si>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</si>
  <si>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</si>
  <si>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</si>
  <si>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</si>
  <si>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</si>
  <si>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</si>
  <si>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</si>
  <si>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</si>
  <si>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</si>
  <si>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</si>
  <si>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</si>
  <si>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</si>
  <si>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</si>
  <si>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</si>
  <si>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</si>
  <si>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</si>
  <si>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</si>
  <si>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</si>
  <si>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</si>
  <si>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</si>
  <si>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</si>
  <si>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</si>
  <si>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</si>
  <si>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</si>
  <si>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</si>
  <si>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</si>
  <si>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</si>
  <si>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</si>
  <si>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</si>
  <si>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</si>
  <si>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</si>
  <si>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</si>
  <si>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</si>
  <si>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</si>
  <si>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</si>
  <si>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</si>
  <si>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</si>
  <si>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</si>
  <si>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</si>
  <si>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</si>
  <si>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</si>
  <si>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</si>
  <si>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</si>
  <si>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</si>
  <si>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</si>
  <si>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</si>
  <si>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</si>
  <si>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</si>
  <si>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</si>
  <si>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</si>
  <si>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</si>
  <si>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</si>
  <si>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</si>
  <si>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</si>
  <si>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</si>
  <si>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</si>
  <si>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</si>
  <si>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</si>
  <si>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</si>
  <si>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</si>
  <si>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</si>
  <si>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</si>
  <si>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</si>
  <si>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</si>
  <si>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</si>
  <si>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</si>
  <si>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</si>
  <si>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</si>
  <si>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</si>
  <si>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</si>
  <si>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</si>
  <si>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</si>
  <si>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</si>
  <si>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</si>
  <si>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</si>
  <si>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</si>
  <si>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</si>
  <si>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</si>
  <si>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</si>
  <si>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</si>
  <si>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</si>
  <si>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</si>
  <si>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</si>
  <si>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</si>
  <si>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</si>
  <si>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</si>
  <si>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</si>
  <si>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</si>
  <si>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</si>
  <si>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</si>
  <si>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</si>
  <si>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</si>
  <si>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</si>
  <si>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</si>
  <si>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</si>
  <si>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</si>
  <si>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</si>
  <si>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</si>
  <si>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</si>
  <si>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</si>
  <si>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</si>
  <si>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</si>
  <si>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</si>
  <si>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</si>
  <si>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</si>
  <si>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</si>
  <si>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</si>
  <si>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</si>
  <si>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</si>
  <si>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</si>
  <si>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</si>
  <si>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</si>
  <si>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</si>
  <si>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</si>
  <si>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</si>
  <si>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</si>
  <si>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</si>
  <si>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</si>
  <si>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</si>
  <si>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</si>
  <si>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</si>
  <si>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</si>
  <si>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</si>
  <si>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</si>
  <si>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</si>
  <si>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</si>
  <si>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</si>
  <si>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</si>
  <si>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</si>
  <si>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</si>
  <si>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</si>
  <si>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</si>
  <si>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</si>
  <si>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</si>
  <si>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</si>
  <si>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</si>
  <si>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</si>
  <si>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</si>
  <si>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</si>
  <si>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</si>
  <si>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</si>
  <si>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</si>
  <si>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</si>
  <si>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</si>
  <si>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</si>
  <si>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</si>
  <si>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</si>
  <si>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</si>
  <si>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</si>
  <si>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</si>
  <si>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</si>
  <si>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</si>
  <si>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</si>
  <si>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</si>
  <si>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</si>
  <si>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</si>
  <si>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</si>
  <si>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</si>
  <si>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</si>
  <si>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</si>
  <si>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</si>
  <si>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</si>
  <si>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</si>
  <si>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</si>
  <si>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</si>
  <si>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</si>
  <si>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</si>
  <si>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</si>
  <si>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</si>
  <si>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</si>
  <si>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</si>
  <si>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</si>
  <si>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</si>
  <si>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</si>
  <si>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</si>
  <si>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</si>
  <si>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</si>
  <si>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</si>
  <si>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</si>
  <si>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</si>
  <si>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</si>
  <si>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</si>
  <si>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</si>
  <si>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</si>
  <si>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</si>
  <si>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</si>
  <si>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</si>
  <si>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</si>
  <si>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</si>
  <si>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</si>
  <si>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</si>
  <si>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</si>
  <si>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</si>
  <si>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</si>
  <si>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</si>
  <si>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</si>
  <si>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</si>
  <si>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</si>
  <si>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</si>
  <si>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</si>
  <si>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</si>
  <si>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</si>
  <si>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</si>
  <si>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</si>
  <si>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</si>
  <si>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</si>
  <si>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</si>
  <si>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</si>
  <si>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</si>
  <si>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</si>
  <si>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</si>
  <si>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</si>
  <si>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</si>
  <si>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</si>
  <si>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</si>
  <si>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</si>
  <si>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</si>
  <si>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</si>
  <si>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</si>
  <si>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</si>
  <si>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</si>
  <si>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</si>
  <si>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</si>
  <si>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</si>
  <si>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</si>
  <si>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</si>
  <si>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</si>
  <si>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</si>
  <si>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</si>
  <si>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</si>
  <si>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</si>
  <si>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</si>
  <si>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</si>
  <si>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</si>
  <si>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</si>
  <si>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</si>
  <si>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</si>
  <si>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</si>
  <si>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</si>
  <si>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</si>
  <si>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</si>
  <si>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</si>
  <si>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</si>
  <si>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</si>
  <si>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</si>
  <si>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</si>
  <si>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</si>
  <si>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</si>
  <si>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</si>
  <si>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</si>
  <si>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</si>
  <si>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</si>
  <si>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</si>
  <si>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</si>
  <si>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</si>
  <si>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</si>
  <si>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</si>
  <si>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</si>
  <si>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</si>
  <si>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</si>
  <si>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</si>
  <si>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</si>
  <si>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</si>
  <si>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</si>
  <si>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</si>
  <si>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</si>
  <si>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</si>
  <si>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</si>
  <si>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</si>
  <si>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</si>
  <si>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</si>
  <si>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</si>
  <si>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</si>
  <si>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</si>
  <si>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</si>
  <si>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</si>
  <si>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</si>
  <si>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</si>
  <si>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</si>
  <si>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</si>
  <si>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</si>
  <si>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</si>
  <si>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</si>
  <si>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</si>
  <si>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</si>
  <si>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</si>
  <si>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</si>
  <si>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</si>
  <si>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</si>
  <si>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</si>
  <si>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</si>
  <si>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</si>
  <si>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</si>
  <si>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</si>
  <si>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</si>
  <si>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</si>
  <si>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</si>
  <si>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</si>
  <si>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</si>
  <si>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</si>
  <si>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</si>
  <si>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</si>
  <si>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</si>
  <si>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</si>
  <si>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</si>
  <si>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</si>
  <si>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</si>
  <si>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</si>
  <si>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</si>
  <si>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</si>
  <si>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</si>
  <si>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</si>
  <si>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</si>
  <si>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</si>
  <si>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</si>
  <si>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</si>
  <si>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</si>
  <si>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</si>
  <si>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</si>
  <si>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</si>
  <si>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</si>
  <si>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</si>
  <si>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</si>
  <si>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</si>
  <si>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</si>
  <si>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</si>
  <si>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</si>
  <si>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</si>
  <si>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</si>
  <si>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</si>
  <si>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</si>
  <si>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</si>
  <si>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</si>
  <si>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</si>
  <si>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</si>
  <si>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</si>
  <si>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</si>
  <si>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</si>
  <si>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</si>
  <si>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</si>
  <si>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</si>
  <si>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</si>
  <si>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</si>
  <si>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</si>
  <si>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</si>
  <si>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</si>
  <si>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</si>
  <si>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</si>
  <si>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</si>
  <si>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</si>
  <si>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</si>
  <si>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</si>
  <si>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</si>
  <si>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</si>
  <si>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</si>
  <si>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</si>
  <si>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</si>
  <si>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</si>
  <si>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</si>
  <si>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</si>
  <si>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</si>
  <si>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</si>
  <si>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</si>
  <si>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</si>
  <si>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</si>
  <si>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</si>
  <si>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</si>
  <si>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</si>
  <si>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</si>
  <si>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</si>
  <si>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</si>
  <si>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</si>
  <si>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</si>
  <si>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</si>
  <si>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</si>
  <si>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</si>
  <si>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</si>
  <si>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</si>
  <si>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</si>
  <si>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</si>
  <si>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</si>
  <si>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</si>
  <si>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</si>
  <si>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</si>
  <si>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</si>
  <si>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</si>
  <si>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</si>
  <si>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</si>
  <si>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</si>
  <si>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</si>
  <si>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</si>
  <si>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</si>
  <si>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</si>
  <si>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</si>
  <si>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</si>
  <si>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</si>
  <si>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</si>
  <si>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</si>
  <si>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</si>
  <si>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</si>
  <si>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</si>
  <si>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</si>
  <si>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</si>
  <si>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</si>
  <si>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</si>
  <si>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</si>
  <si>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</si>
  <si>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</si>
  <si>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</si>
  <si>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</si>
  <si>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</si>
  <si>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</si>
  <si>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</si>
  <si>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</si>
  <si>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</si>
  <si>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</si>
  <si>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</si>
  <si>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</si>
  <si>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</si>
  <si>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</si>
  <si>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</si>
  <si>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</si>
  <si>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</si>
  <si>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</si>
  <si>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</si>
  <si>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</si>
  <si>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</si>
  <si>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</si>
  <si>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</si>
  <si>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</si>
  <si>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</si>
  <si>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</si>
  <si>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</si>
  <si>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</si>
  <si>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</si>
  <si>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</si>
  <si>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</si>
  <si>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</si>
  <si>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</si>
  <si>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</si>
  <si>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</si>
  <si>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</si>
  <si>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</si>
  <si>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</si>
  <si>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</si>
  <si>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</si>
  <si>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</si>
  <si>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</si>
  <si>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</si>
  <si>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</si>
  <si>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</si>
  <si>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</si>
  <si>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</si>
  <si>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</si>
  <si>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</si>
  <si>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</si>
  <si>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</si>
  <si>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</si>
  <si>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</si>
  <si>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</si>
  <si>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</si>
  <si>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</si>
  <si>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</si>
  <si>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</si>
  <si>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</si>
  <si>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</si>
  <si>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</si>
  <si>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</si>
  <si>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</si>
  <si>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</si>
  <si>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</si>
  <si>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</si>
  <si>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</si>
  <si>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</si>
  <si>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</si>
  <si>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</si>
  <si>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</si>
  <si>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</si>
  <si>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</si>
  <si>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</si>
  <si>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</si>
  <si>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</si>
  <si>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</si>
  <si>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</si>
  <si>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</si>
  <si>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</si>
  <si>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</si>
  <si>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</si>
  <si>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</si>
  <si>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</si>
  <si>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</si>
  <si>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</si>
  <si>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</si>
  <si>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</si>
  <si>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</si>
  <si>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</si>
  <si>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</si>
  <si>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</si>
  <si>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</si>
  <si>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</si>
  <si>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</si>
  <si>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</si>
  <si>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</si>
  <si>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</si>
  <si>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</si>
  <si>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</si>
  <si>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</si>
  <si>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</si>
  <si>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</si>
  <si>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</si>
  <si>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</si>
  <si>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</si>
  <si>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</si>
  <si>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</si>
  <si>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</si>
  <si>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</si>
  <si>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</si>
  <si>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</si>
  <si>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</si>
  <si>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</si>
  <si>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</si>
  <si>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</si>
  <si>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</si>
  <si>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</si>
  <si>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</si>
  <si>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</si>
  <si>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</si>
  <si>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</si>
  <si>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</si>
  <si>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</si>
  <si>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</si>
  <si>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</si>
  <si>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</si>
  <si>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</si>
  <si>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</si>
  <si>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</si>
  <si>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</si>
  <si>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</si>
  <si>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</si>
  <si>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</si>
  <si>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</si>
  <si>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</si>
  <si>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</si>
  <si>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</si>
  <si>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</si>
  <si>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</si>
  <si>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</si>
  <si>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</si>
  <si>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</si>
  <si>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</si>
  <si>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</si>
  <si>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</si>
  <si>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</si>
  <si>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</si>
  <si>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</si>
  <si>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</si>
  <si>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</si>
  <si>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</si>
  <si>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</si>
  <si>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</si>
  <si>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</si>
  <si>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</si>
  <si>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</si>
  <si>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</si>
  <si>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</si>
  <si>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</si>
  <si>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</si>
  <si>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</si>
  <si>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</si>
  <si>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</si>
  <si>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</si>
  <si>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</si>
  <si>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</si>
  <si>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</si>
  <si>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</si>
  <si>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</si>
  <si>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</si>
  <si>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</si>
  <si>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</si>
  <si>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</si>
  <si>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</si>
  <si>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</si>
  <si>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</si>
  <si>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</si>
  <si>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</si>
  <si>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</si>
  <si>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</si>
  <si>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</si>
  <si>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</si>
  <si>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</si>
  <si>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</si>
  <si>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</si>
  <si>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</si>
  <si>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</si>
  <si>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</si>
  <si>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</si>
  <si>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</si>
  <si>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</si>
  <si>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</si>
  <si>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</si>
  <si>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</si>
  <si>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</si>
  <si>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</si>
  <si>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</si>
  <si>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</si>
  <si>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</si>
  <si>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</si>
  <si>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</si>
  <si>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</si>
  <si>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</si>
  <si>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</si>
  <si>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</si>
  <si>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</si>
  <si>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</si>
  <si>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</si>
  <si>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</si>
  <si>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</si>
  <si>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</si>
  <si>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</si>
  <si>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</si>
  <si>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</si>
  <si>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</si>
  <si>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</si>
  <si>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</si>
  <si>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</si>
  <si>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</si>
  <si>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</si>
  <si>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</si>
  <si>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</si>
  <si>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</si>
  <si>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</si>
  <si>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</si>
  <si>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</si>
  <si>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</si>
  <si>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</si>
  <si>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</si>
  <si>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</si>
  <si>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</si>
  <si>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</si>
  <si>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</si>
  <si>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</si>
  <si>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</si>
  <si>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</si>
  <si>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</si>
  <si>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</si>
  <si>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</si>
  <si>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</si>
  <si>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</si>
  <si>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</si>
  <si>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</si>
  <si>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</si>
  <si>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</si>
  <si>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</si>
  <si>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</si>
  <si>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</si>
  <si>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</si>
  <si>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</si>
  <si>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</si>
  <si>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</si>
  <si>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</si>
  <si>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</si>
  <si>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</si>
  <si>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</si>
  <si>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</si>
  <si>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</si>
  <si>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</si>
  <si>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</si>
  <si>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</si>
  <si>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</si>
  <si>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</si>
  <si>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</si>
  <si>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</si>
  <si>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</si>
  <si>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</si>
  <si>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</si>
  <si>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</si>
  <si>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</si>
  <si>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</si>
  <si>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</si>
  <si>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</si>
  <si>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</si>
  <si>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</si>
  <si>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</si>
  <si>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</si>
  <si>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</si>
  <si>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</si>
  <si>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</si>
  <si>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</si>
  <si>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</si>
  <si>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</si>
  <si>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</si>
  <si>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</si>
  <si>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</si>
  <si>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</si>
  <si>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</si>
  <si>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</si>
  <si>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</si>
  <si>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</si>
  <si>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</si>
  <si>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</si>
  <si>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</si>
  <si>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</si>
  <si>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</si>
  <si>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</si>
  <si>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</si>
  <si>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</si>
  <si>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</si>
  <si>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</si>
  <si>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</si>
  <si>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</si>
  <si>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</si>
  <si>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</si>
  <si>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</si>
  <si>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</si>
  <si>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</si>
  <si>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</si>
  <si>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</si>
  <si>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</si>
  <si>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</si>
  <si>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</si>
  <si>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</si>
  <si>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</si>
  <si>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</si>
  <si>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</si>
  <si>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</si>
  <si>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</si>
  <si>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</si>
  <si>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</si>
  <si>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</si>
  <si>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</si>
  <si>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</si>
  <si>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</si>
  <si>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</si>
  <si>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</si>
  <si>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</si>
  <si>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</si>
  <si>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</si>
  <si>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</si>
  <si>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</si>
  <si>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</si>
  <si>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</si>
  <si>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</si>
  <si>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</si>
  <si>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</si>
  <si>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</si>
  <si>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</si>
  <si>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</si>
  <si>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</si>
  <si>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</si>
  <si>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</si>
  <si>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</si>
  <si>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</si>
  <si>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</si>
  <si>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</si>
  <si>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</si>
  <si>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</si>
  <si>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</si>
  <si>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</si>
  <si>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</si>
  <si>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</si>
  <si>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</si>
  <si>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</si>
  <si>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</si>
  <si>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</si>
  <si>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</si>
  <si>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</si>
  <si>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</si>
  <si>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</si>
  <si>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</si>
  <si>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</si>
  <si>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</si>
  <si>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</si>
  <si>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</si>
  <si>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</si>
  <si>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</si>
  <si>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</si>
  <si>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</si>
  <si>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</si>
  <si>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</si>
  <si>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</si>
  <si>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</si>
  <si>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</si>
  <si>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</si>
  <si>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</si>
  <si>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</si>
  <si>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</si>
  <si>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</si>
  <si>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</si>
  <si>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</si>
  <si>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</si>
  <si>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</si>
  <si>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</si>
  <si>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</si>
  <si>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</si>
  <si>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</si>
  <si>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</si>
  <si>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</si>
  <si>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</si>
  <si>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</si>
  <si>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</si>
  <si>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</si>
  <si>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</si>
  <si>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</si>
  <si>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</si>
  <si>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</si>
  <si>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</si>
  <si>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</si>
  <si>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</si>
  <si>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</si>
  <si>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</si>
  <si>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</si>
  <si>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</si>
  <si>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</si>
  <si>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</si>
  <si>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</si>
  <si>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</si>
  <si>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</si>
  <si>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</si>
  <si>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</si>
  <si>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</si>
  <si>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</si>
  <si>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</si>
  <si>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</si>
  <si>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</si>
  <si>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</si>
  <si>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</si>
  <si>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</si>
  <si>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</si>
  <si>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</si>
  <si>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</si>
  <si>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</si>
  <si>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</si>
  <si>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</si>
  <si>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</si>
  <si>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</si>
  <si>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</si>
  <si>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</si>
  <si>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</si>
  <si>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</si>
  <si>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</si>
  <si>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</si>
  <si>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</si>
  <si>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</si>
  <si>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</si>
  <si>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</si>
  <si>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</si>
  <si>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</si>
  <si>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</si>
  <si>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</si>
  <si>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</si>
  <si>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</si>
  <si>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</si>
  <si>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</si>
  <si>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</si>
  <si>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</si>
  <si>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</si>
  <si>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</si>
  <si>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</si>
  <si>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</si>
  <si>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</si>
  <si>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</si>
  <si>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</si>
  <si>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</si>
  <si>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</si>
  <si>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</si>
  <si>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</si>
  <si>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</si>
  <si>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</si>
  <si>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</si>
  <si>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</si>
  <si>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</si>
  <si>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</si>
  <si>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</si>
  <si>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</si>
  <si>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</si>
  <si>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</si>
  <si>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</si>
  <si>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</si>
  <si>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</si>
  <si>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</si>
  <si>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</si>
  <si>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</si>
  <si>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</si>
  <si>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</si>
  <si>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</si>
  <si>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</si>
  <si>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</si>
  <si>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</si>
  <si>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</si>
  <si>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</si>
  <si>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</si>
  <si>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</si>
  <si>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</si>
  <si>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</si>
  <si>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</si>
  <si>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</si>
  <si>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</si>
  <si>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</si>
  <si>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</si>
  <si>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</si>
  <si>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</si>
  <si>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</si>
  <si>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</si>
  <si>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</si>
  <si>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</si>
  <si>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</si>
  <si>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</si>
  <si>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</si>
  <si>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</si>
  <si>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</si>
  <si>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</si>
  <si>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</si>
  <si>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</si>
  <si>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</si>
  <si>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</si>
  <si>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</si>
  <si>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</si>
  <si>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</si>
  <si>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</si>
  <si>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</si>
  <si>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</si>
  <si>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</si>
  <si>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</si>
  <si>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</si>
  <si>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</si>
  <si>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</si>
  <si>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</si>
  <si>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</si>
  <si>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</si>
  <si>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</si>
  <si>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</si>
  <si>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</si>
  <si>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</si>
  <si>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</si>
  <si>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</si>
  <si>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</si>
  <si>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</si>
  <si>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</si>
  <si>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</si>
  <si>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</si>
  <si>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</si>
  <si>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</si>
  <si>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</si>
  <si>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</si>
  <si>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</si>
  <si>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</si>
  <si>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</si>
  <si>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</si>
  <si>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</si>
  <si>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</si>
  <si>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</si>
  <si>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</si>
  <si>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</si>
  <si>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</si>
  <si>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</si>
  <si>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</si>
  <si>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</si>
  <si>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</si>
  <si>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</si>
  <si>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</si>
  <si>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</si>
  <si>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</si>
  <si>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</si>
  <si>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</si>
  <si>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</si>
  <si>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</si>
  <si>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</si>
  <si>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</si>
  <si>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</si>
  <si>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</si>
  <si>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</si>
  <si>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</si>
  <si>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</si>
  <si>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</si>
  <si>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</si>
  <si>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</si>
  <si>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</si>
  <si>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</si>
  <si>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</si>
  <si>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</si>
  <si>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</si>
  <si>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</si>
  <si>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</si>
  <si>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</si>
  <si>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</si>
  <si>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</si>
  <si>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</si>
  <si>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</si>
  <si>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</si>
  <si>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</si>
  <si>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</si>
  <si>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</si>
  <si>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</si>
  <si>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</si>
  <si>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</si>
  <si>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</si>
  <si>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</si>
  <si>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</si>
  <si>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</si>
  <si>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</si>
  <si>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</si>
  <si>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</si>
  <si>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</si>
  <si>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</si>
  <si>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</si>
  <si>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</si>
  <si>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</si>
  <si>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</si>
  <si>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</si>
  <si>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</si>
  <si>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</si>
  <si>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</si>
  <si>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</si>
  <si>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</si>
  <si>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</si>
  <si>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</si>
  <si>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</si>
  <si>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</si>
  <si>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</si>
  <si>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</si>
  <si>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</si>
  <si>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</si>
  <si>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</si>
  <si>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</si>
  <si>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</si>
  <si>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</si>
  <si>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</si>
  <si>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</si>
  <si>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</si>
  <si>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</si>
  <si>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</si>
  <si>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</si>
  <si>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</si>
  <si>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</si>
  <si>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</si>
  <si>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</si>
  <si>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</si>
  <si>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</si>
  <si>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</si>
  <si>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</si>
  <si>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</si>
  <si>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</si>
  <si>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</si>
  <si>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</si>
  <si>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</si>
  <si>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</si>
  <si>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</si>
  <si>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</si>
  <si>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</si>
  <si>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</si>
  <si>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</si>
  <si>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</si>
  <si>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</si>
  <si>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</si>
  <si>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</si>
  <si>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</si>
  <si>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</si>
  <si>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</si>
  <si>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</si>
  <si>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</si>
  <si>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</si>
  <si>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</si>
  <si>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</si>
  <si>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</si>
  <si>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</si>
  <si>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</si>
  <si>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</si>
  <si>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</si>
  <si>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</si>
  <si>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</si>
  <si>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</si>
  <si>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</si>
  <si>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</si>
  <si>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</si>
  <si>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</si>
  <si>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</si>
  <si>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</si>
  <si>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</si>
  <si>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</si>
  <si>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</si>
  <si>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</si>
  <si>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</si>
  <si>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</si>
  <si>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</si>
  <si>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</si>
  <si>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</si>
  <si>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</si>
  <si>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</si>
  <si>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</si>
  <si>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</si>
  <si>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</si>
  <si>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</si>
  <si>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</si>
  <si>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</si>
  <si>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</si>
  <si>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</si>
  <si>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</si>
  <si>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</si>
  <si>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</si>
  <si>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</si>
  <si>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</si>
  <si>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</si>
  <si>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</si>
  <si>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</si>
  <si>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</si>
  <si>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</si>
  <si>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</si>
  <si>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</si>
  <si>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</si>
  <si>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</si>
  <si>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</si>
  <si>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</si>
  <si>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</si>
  <si>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</si>
  <si>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</si>
  <si>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</si>
  <si>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</si>
  <si>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</si>
  <si>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</si>
  <si>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</si>
  <si>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</si>
  <si>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</si>
  <si>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</si>
  <si>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</si>
  <si>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</si>
  <si>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</si>
  <si>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</si>
  <si>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</si>
  <si>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</si>
  <si>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</si>
  <si>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</si>
  <si>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</si>
  <si>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</si>
  <si>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</si>
  <si>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</si>
  <si>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</si>
  <si>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</si>
  <si>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</si>
  <si>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</si>
  <si>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</si>
  <si>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</si>
  <si>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</si>
  <si>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</si>
  <si>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</si>
  <si>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</si>
  <si>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</si>
  <si>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</si>
  <si>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</si>
  <si>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</si>
  <si>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</si>
  <si>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</si>
  <si>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</si>
  <si>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</si>
  <si>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</si>
  <si>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</si>
  <si>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</si>
  <si>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</si>
  <si>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</si>
  <si>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</si>
  <si>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</si>
  <si>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</si>
  <si>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</si>
  <si>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</si>
  <si>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</si>
  <si>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</si>
  <si>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</si>
  <si>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</si>
  <si>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</si>
  <si>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</si>
  <si>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</si>
  <si>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</si>
  <si>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</si>
  <si>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</si>
  <si>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</si>
  <si>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</si>
  <si>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</si>
  <si>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</si>
  <si>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</si>
  <si>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</si>
  <si>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</si>
  <si>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</si>
  <si>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</si>
  <si>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</si>
  <si>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</si>
  <si>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</si>
  <si>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</si>
  <si>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</si>
  <si>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</si>
  <si>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</si>
  <si>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</si>
  <si>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</si>
  <si>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</si>
  <si>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</si>
  <si>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</si>
  <si>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</si>
  <si>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</si>
  <si>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</si>
  <si>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</si>
  <si>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</si>
  <si>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</si>
  <si>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</si>
  <si>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</si>
  <si>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</si>
  <si>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</si>
  <si>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</si>
  <si>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</si>
  <si>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</si>
  <si>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</si>
  <si>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</si>
  <si>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</si>
  <si>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</si>
  <si>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</si>
  <si>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</si>
  <si>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</si>
  <si>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</si>
  <si>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</si>
  <si>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</si>
  <si>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</si>
  <si>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</si>
  <si>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</si>
  <si>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</si>
  <si>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</si>
  <si>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</si>
  <si>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</si>
  <si>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</si>
  <si>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</si>
  <si>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</si>
  <si>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</si>
  <si>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</si>
  <si>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</si>
  <si>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</si>
  <si>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</si>
  <si>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</si>
  <si>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</si>
  <si>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</si>
  <si>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</si>
  <si>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</si>
  <si>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</si>
  <si>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</si>
  <si>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</si>
  <si>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</si>
  <si>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</si>
  <si>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</si>
  <si>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</si>
  <si>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</si>
  <si>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</si>
  <si>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</si>
  <si>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</si>
  <si>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</si>
  <si>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</si>
  <si>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</si>
  <si>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</si>
  <si>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</si>
  <si>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</si>
  <si>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</si>
  <si>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</si>
  <si>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</si>
  <si>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</si>
  <si>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</si>
  <si>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</si>
  <si>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</si>
  <si>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</si>
  <si>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</si>
  <si>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</si>
  <si>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</si>
  <si>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</si>
  <si>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</si>
  <si>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</si>
  <si>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</si>
  <si>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</si>
  <si>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</si>
  <si>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</si>
  <si>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</si>
  <si>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</si>
  <si>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</si>
  <si>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</si>
  <si>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</si>
  <si>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</si>
  <si>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</si>
  <si>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</si>
  <si>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</si>
  <si>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</si>
  <si>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</si>
  <si>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</si>
  <si>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</si>
  <si>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</si>
  <si>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</si>
  <si>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</si>
  <si>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</si>
  <si>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</si>
  <si>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</si>
  <si>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</si>
  <si>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</si>
  <si>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</si>
  <si>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</si>
  <si>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</si>
  <si>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</si>
  <si>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</si>
  <si>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</si>
  <si>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</si>
  <si>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</si>
  <si>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</si>
  <si>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</si>
  <si>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</si>
  <si>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</si>
  <si>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</si>
  <si>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</si>
  <si>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</si>
  <si>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</si>
  <si>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</si>
  <si>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</si>
  <si>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</si>
  <si>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</si>
  <si>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</si>
  <si>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</si>
  <si>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</si>
  <si>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</si>
  <si>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</si>
  <si>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</si>
  <si>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</si>
  <si>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</si>
  <si>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</si>
  <si>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</si>
  <si>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</si>
  <si>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</si>
  <si>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</si>
  <si>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</si>
  <si>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</si>
  <si>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</si>
  <si>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</si>
  <si>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</si>
  <si>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</si>
  <si>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</si>
  <si>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</si>
  <si>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</si>
  <si>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</si>
  <si>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</si>
  <si>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</si>
  <si>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</si>
  <si>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</si>
  <si>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</si>
  <si>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</si>
  <si>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</si>
  <si>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</si>
  <si>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</si>
  <si>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</si>
  <si>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</si>
  <si>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</si>
  <si>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</si>
  <si>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</si>
  <si>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</si>
  <si>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</si>
  <si>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</si>
  <si>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</si>
  <si>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</si>
  <si>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</si>
  <si>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</si>
  <si>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</si>
  <si>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</si>
  <si>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</si>
  <si>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</si>
  <si>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</si>
  <si>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</si>
  <si>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</si>
  <si>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</si>
  <si>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</si>
  <si>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</si>
  <si>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</si>
  <si>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</si>
  <si>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</si>
  <si>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</si>
  <si>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</si>
  <si>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</si>
  <si>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</si>
  <si>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</si>
  <si>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</si>
  <si>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</si>
  <si>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</si>
  <si>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</si>
  <si>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</si>
  <si>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</si>
  <si>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</si>
  <si>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</si>
  <si>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</si>
  <si>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</si>
  <si>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</si>
  <si>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</si>
  <si>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</si>
  <si>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</si>
  <si>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</si>
  <si>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</si>
  <si>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</si>
  <si>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</si>
  <si>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</si>
  <si>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</si>
  <si>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</si>
  <si>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</si>
  <si>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</si>
  <si>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</si>
  <si>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</si>
  <si>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</si>
  <si>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</si>
  <si>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</si>
  <si>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</si>
  <si>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</si>
  <si>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</si>
  <si>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</si>
  <si>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</si>
  <si>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</si>
  <si>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</si>
  <si>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</si>
  <si>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</si>
  <si>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</si>
  <si>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</si>
  <si>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</si>
  <si>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</si>
  <si>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</si>
  <si>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</si>
  <si>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</si>
  <si>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</si>
  <si>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</si>
  <si>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</si>
  <si>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</si>
  <si>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</si>
  <si>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</si>
  <si>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</si>
  <si>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</si>
  <si>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</si>
  <si>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</si>
  <si>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</si>
  <si>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</si>
  <si>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</si>
  <si>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</si>
  <si>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</si>
  <si>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</si>
  <si>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</si>
  <si>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</si>
  <si>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</si>
  <si>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</si>
  <si>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</si>
  <si>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</si>
  <si>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</si>
  <si>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</si>
  <si>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</si>
  <si>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</si>
  <si>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</si>
  <si>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</si>
  <si>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</si>
  <si>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</si>
  <si>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</si>
  <si>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</si>
  <si>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</si>
  <si>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</si>
  <si>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</si>
  <si>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</si>
  <si>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</si>
  <si>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</si>
  <si>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</si>
  <si>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</si>
  <si>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</si>
  <si>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</si>
  <si>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</si>
  <si>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</si>
  <si>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</si>
  <si>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</si>
  <si>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</si>
  <si>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</si>
  <si>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</si>
  <si>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</si>
  <si>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</si>
  <si>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</si>
  <si>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</si>
  <si>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</si>
  <si>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</si>
  <si>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</si>
  <si>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</si>
  <si>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</si>
  <si>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</si>
  <si>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</si>
  <si>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</si>
  <si>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</si>
  <si>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</si>
  <si>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</si>
  <si>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</si>
  <si>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</si>
  <si>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</si>
  <si>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</si>
  <si>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</si>
  <si>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</si>
  <si>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</si>
  <si>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</si>
  <si>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</si>
  <si>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</si>
  <si>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</si>
  <si>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</si>
  <si>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</si>
  <si>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</si>
  <si>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</si>
  <si>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</si>
  <si>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</si>
  <si>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</si>
  <si>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</si>
  <si>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</si>
  <si>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</si>
  <si>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</si>
  <si>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</si>
  <si>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</si>
  <si>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</si>
  <si>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</si>
  <si>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</si>
  <si>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</si>
  <si>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</si>
  <si>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</si>
  <si>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</si>
  <si>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</si>
  <si>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</si>
  <si>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</si>
  <si>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</si>
  <si>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</si>
  <si>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</si>
  <si>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</si>
  <si>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</si>
  <si>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</si>
  <si>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</si>
  <si>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</si>
  <si>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</si>
  <si>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</si>
  <si>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</si>
  <si>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</si>
  <si>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</si>
  <si>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</si>
  <si>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</si>
  <si>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</si>
  <si>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</si>
  <si>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</si>
  <si>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</si>
  <si>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</si>
  <si>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</si>
  <si>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</si>
  <si>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</si>
  <si>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</si>
  <si>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</si>
  <si>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</si>
  <si>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</si>
  <si>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</si>
  <si>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</si>
  <si>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</si>
  <si>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</si>
  <si>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</si>
  <si>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</si>
  <si>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</si>
  <si>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</si>
  <si>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</si>
  <si>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</si>
  <si>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</si>
  <si>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</si>
  <si>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</si>
  <si>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</si>
  <si>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</si>
  <si>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</si>
  <si>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</si>
  <si>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</si>
  <si>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</si>
  <si>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</si>
  <si>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</si>
  <si>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</si>
  <si>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</si>
  <si>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</si>
  <si>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</si>
  <si>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</si>
  <si>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</si>
  <si>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</si>
  <si>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</si>
  <si>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</si>
  <si>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</si>
  <si>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</si>
  <si>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</si>
  <si>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</si>
  <si>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</si>
  <si>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</si>
  <si>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</si>
  <si>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</si>
  <si>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</si>
  <si>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</si>
  <si>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</si>
  <si>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</si>
  <si>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</si>
  <si>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</si>
  <si>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</si>
  <si>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</si>
  <si>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</si>
  <si>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</si>
  <si>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</si>
  <si>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</si>
  <si>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</si>
  <si>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</si>
  <si>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</si>
  <si>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</si>
  <si>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</si>
  <si>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</si>
  <si>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</si>
  <si>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</si>
  <si>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</si>
  <si>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</si>
  <si>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</si>
  <si>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</si>
  <si>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</si>
  <si>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</si>
  <si>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</si>
  <si>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</si>
  <si>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</si>
  <si>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</si>
  <si>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</si>
  <si>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</si>
  <si>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</si>
  <si>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</si>
  <si>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</si>
  <si>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</si>
  <si>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</si>
  <si>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</si>
  <si>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</si>
  <si>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</si>
  <si>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</si>
  <si>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</si>
  <si>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</si>
  <si>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</si>
  <si>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</si>
  <si>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</si>
  <si>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</si>
  <si>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</si>
  <si>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</si>
  <si>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</si>
  <si>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</si>
  <si>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</si>
  <si>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</si>
  <si>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</si>
  <si>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</si>
  <si>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</si>
  <si>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</si>
  <si>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</si>
  <si>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</si>
  <si>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</si>
  <si>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</si>
  <si>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</si>
  <si>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</si>
  <si>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</si>
  <si>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</si>
  <si>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</si>
  <si>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</si>
  <si>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</si>
  <si>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</si>
  <si>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</si>
  <si>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</si>
  <si>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</si>
  <si>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</si>
  <si>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</si>
  <si>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</si>
  <si>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</si>
  <si>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</si>
  <si>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</si>
  <si>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</si>
  <si>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</si>
  <si>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</si>
  <si>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</si>
  <si>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</si>
  <si>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</si>
  <si>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</si>
  <si>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</si>
  <si>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</si>
  <si>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</si>
  <si>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</si>
  <si>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</si>
  <si>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</si>
  <si>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</si>
  <si>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</si>
  <si>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</si>
  <si>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</si>
  <si>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</si>
  <si>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</si>
  <si>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</si>
  <si>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</si>
  <si>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</si>
  <si>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</si>
  <si>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</si>
  <si>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</si>
  <si>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</si>
  <si>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</si>
  <si>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</si>
  <si>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</si>
  <si>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</si>
  <si>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</si>
  <si>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</si>
  <si>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</si>
  <si>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</si>
  <si>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</si>
  <si>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</si>
  <si>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</si>
  <si>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</si>
  <si>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</si>
  <si>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</si>
  <si>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</si>
  <si>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</si>
  <si>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</si>
  <si>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</si>
  <si>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</si>
  <si>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</si>
  <si>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</si>
  <si>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</si>
  <si>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</si>
  <si>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</si>
  <si>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</si>
  <si>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</si>
  <si>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</si>
  <si>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</si>
  <si>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</si>
  <si>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</si>
  <si>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</si>
  <si>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</si>
  <si>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</si>
  <si>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</si>
  <si>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</si>
  <si>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</si>
  <si>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</si>
  <si>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</si>
  <si>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</si>
  <si>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</si>
  <si>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</si>
  <si>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</si>
  <si>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</si>
  <si>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</si>
  <si>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</si>
  <si>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</si>
  <si>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</si>
  <si>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</si>
  <si>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</si>
  <si>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</si>
  <si>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</si>
  <si>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</si>
  <si>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</si>
  <si>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</si>
  <si>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</si>
  <si>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</si>
  <si>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</si>
  <si>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</si>
  <si>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</si>
  <si>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</si>
  <si>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</si>
  <si>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</si>
  <si>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</si>
  <si>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</si>
  <si>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</si>
  <si>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</si>
  <si>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</si>
  <si>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</si>
  <si>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</si>
  <si>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</si>
  <si>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</si>
  <si>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</si>
  <si>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</si>
  <si>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</si>
  <si>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</si>
  <si>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</si>
  <si>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</si>
  <si>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</si>
  <si>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</si>
  <si>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</si>
  <si>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</si>
  <si>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</si>
  <si>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</si>
  <si>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</si>
  <si>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</si>
  <si>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</si>
  <si>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</si>
  <si>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</si>
  <si>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</si>
  <si>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</si>
  <si>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</si>
  <si>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</si>
  <si>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</si>
  <si>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</si>
  <si>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</si>
  <si>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</si>
  <si>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</si>
  <si>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</si>
  <si>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</si>
  <si>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</si>
  <si>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</si>
  <si>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</si>
  <si>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</si>
  <si>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</si>
  <si>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</si>
  <si>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</si>
  <si>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</si>
  <si>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</si>
  <si>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</si>
  <si>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</si>
  <si>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</si>
  <si>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</si>
  <si>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</si>
  <si>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</si>
  <si>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</si>
  <si>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</si>
  <si>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</si>
  <si>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</si>
  <si>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</si>
  <si>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</si>
  <si>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</si>
  <si>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</si>
  <si>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</si>
  <si>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</si>
  <si>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</si>
  <si>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</si>
  <si>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</si>
  <si>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</si>
  <si>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</si>
  <si>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</si>
  <si>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</si>
  <si>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</si>
  <si>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</si>
  <si>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</si>
  <si>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</si>
  <si>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</si>
  <si>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</si>
  <si>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</si>
  <si>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</si>
  <si>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</si>
  <si>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</si>
  <si>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</si>
  <si>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</si>
  <si>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</si>
  <si>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</si>
  <si>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</si>
  <si>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</si>
  <si>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</si>
  <si>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</si>
  <si>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</si>
  <si>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</si>
  <si>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</si>
  <si>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</si>
  <si>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</si>
  <si>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</si>
  <si>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</si>
  <si>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</si>
  <si>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</si>
  <si>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</si>
  <si>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</si>
  <si>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</si>
  <si>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</si>
  <si>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</si>
  <si>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</si>
  <si>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</si>
  <si>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</si>
  <si>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</si>
  <si>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</si>
  <si>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</si>
  <si>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</si>
  <si>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</si>
  <si>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</si>
  <si>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</si>
  <si>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</si>
  <si>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</si>
  <si>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</si>
  <si>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</si>
  <si>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</si>
  <si>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</si>
  <si>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</si>
  <si>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</si>
  <si>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</si>
  <si>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</si>
  <si>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</si>
  <si>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</si>
  <si>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</si>
  <si>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</si>
  <si>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</si>
  <si>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</si>
  <si>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</si>
  <si>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</si>
  <si>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</si>
  <si>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</si>
  <si>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</si>
  <si>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</si>
  <si>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</si>
  <si>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</si>
  <si>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</si>
  <si>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</si>
  <si>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</si>
  <si>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</si>
  <si>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</si>
  <si>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</si>
  <si>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</si>
  <si>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</si>
  <si>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</si>
  <si>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</si>
  <si>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</si>
  <si>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</si>
  <si>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</si>
  <si>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</si>
  <si>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</si>
  <si>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</si>
  <si>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</si>
  <si>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</si>
  <si>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</si>
  <si>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</si>
  <si>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</si>
  <si>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</si>
  <si>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</si>
  <si>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</si>
  <si>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</si>
  <si>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</si>
  <si>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</si>
  <si>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</si>
  <si>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</si>
  <si>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</si>
  <si>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</si>
  <si>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</si>
  <si>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</si>
  <si>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</si>
  <si>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</si>
  <si>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</si>
  <si>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</si>
  <si>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</si>
  <si>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</si>
  <si>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</si>
  <si>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</si>
  <si>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</si>
  <si>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</si>
  <si>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</si>
  <si>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</si>
  <si>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</si>
  <si>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</si>
  <si>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</si>
  <si>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</si>
  <si>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</si>
  <si>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</si>
  <si>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</si>
  <si>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</si>
  <si>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</si>
  <si>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</si>
  <si>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</si>
  <si>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</si>
  <si>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</si>
  <si>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</si>
  <si>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</si>
  <si>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</si>
  <si>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</si>
  <si>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</si>
  <si>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</si>
  <si>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</si>
  <si>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</si>
  <si>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</si>
  <si>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</si>
  <si>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</si>
  <si>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</si>
  <si>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</si>
  <si>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</si>
  <si>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</si>
  <si>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</si>
  <si>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</si>
  <si>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</si>
  <si>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</si>
  <si>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</si>
  <si>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</si>
  <si>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</si>
  <si>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</si>
  <si>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</si>
  <si>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</si>
  <si>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</si>
  <si>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</si>
  <si>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</si>
  <si>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</si>
  <si>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</si>
  <si>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</si>
  <si>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</si>
  <si>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</si>
  <si>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</si>
  <si>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</si>
  <si>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</si>
  <si>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</si>
  <si>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</si>
  <si>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</si>
  <si>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</si>
  <si>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</si>
  <si>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</si>
  <si>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</si>
  <si>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</si>
  <si>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</si>
  <si>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</si>
  <si>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</si>
  <si>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</si>
  <si>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</si>
  <si>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</si>
  <si>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</si>
  <si>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</si>
  <si>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</si>
  <si>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</si>
  <si>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</si>
  <si>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</si>
  <si>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</si>
  <si>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</si>
  <si>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</si>
  <si>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</si>
  <si>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</si>
  <si>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</si>
  <si>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</si>
  <si>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</si>
  <si>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</si>
  <si>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</si>
  <si>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</si>
  <si>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</si>
  <si>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</si>
  <si>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</si>
  <si>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</si>
  <si>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</si>
  <si>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</si>
  <si>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</si>
  <si>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</si>
  <si>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</si>
  <si>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</si>
  <si>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</si>
  <si>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</si>
  <si>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</si>
  <si>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</si>
  <si>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</si>
  <si>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</si>
  <si>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</si>
  <si>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</si>
  <si>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</si>
  <si>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</si>
  <si>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</si>
  <si>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</si>
  <si>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</si>
  <si>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</si>
  <si>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</si>
  <si>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</si>
  <si>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</si>
  <si>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</si>
  <si>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</si>
  <si>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</si>
  <si>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</si>
  <si>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</si>
  <si>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</si>
  <si>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</si>
  <si>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</si>
  <si>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</si>
  <si>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</si>
  <si>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</si>
  <si>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</si>
  <si>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</si>
  <si>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</si>
  <si>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</si>
  <si>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</si>
  <si>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</si>
  <si>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</si>
  <si>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</si>
  <si>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</si>
  <si>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</si>
  <si>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</si>
  <si>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</si>
  <si>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</si>
  <si>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</si>
  <si>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</si>
  <si>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</si>
  <si>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</si>
  <si>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</si>
  <si>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</si>
  <si>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</si>
  <si>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</si>
  <si>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</si>
  <si>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</si>
  <si>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</si>
  <si>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</si>
  <si>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</si>
  <si>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</si>
  <si>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</si>
  <si>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</si>
  <si>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</si>
  <si>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</si>
  <si>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</si>
  <si>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</si>
  <si>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</si>
  <si>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</si>
  <si>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</si>
  <si>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</si>
  <si>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</si>
  <si>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</si>
  <si>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</si>
  <si>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</si>
  <si>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</si>
  <si>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</si>
  <si>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</si>
  <si>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</si>
  <si>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</si>
  <si>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</si>
  <si>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</si>
  <si>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</si>
  <si>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</si>
  <si>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</si>
  <si>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</si>
  <si>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</si>
  <si>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</si>
  <si>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</si>
  <si>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</si>
  <si>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</si>
  <si>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</si>
  <si>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</si>
  <si>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</si>
  <si>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</si>
  <si>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</si>
  <si>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</si>
  <si>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</si>
  <si>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</si>
  <si>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</si>
  <si>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</si>
  <si>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</si>
  <si>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</si>
  <si>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</si>
  <si>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</si>
  <si>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</si>
  <si>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</si>
  <si>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</si>
  <si>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</si>
  <si>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</si>
  <si>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</si>
  <si>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</si>
  <si>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</si>
  <si>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</si>
  <si>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</si>
  <si>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</si>
  <si>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</si>
  <si>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</si>
  <si>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</si>
  <si>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</si>
  <si>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</si>
  <si>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</si>
  <si>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</si>
  <si>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</si>
  <si>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</si>
  <si>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</si>
  <si>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</si>
  <si>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</si>
  <si>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</si>
  <si>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</si>
  <si>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</si>
  <si>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</si>
  <si>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</si>
  <si>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</si>
  <si>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</si>
  <si>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</si>
  <si>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</si>
  <si>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</si>
  <si>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</si>
  <si>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</si>
  <si>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</si>
  <si>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</si>
  <si>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</si>
  <si>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</si>
  <si>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</si>
  <si>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</si>
  <si>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</si>
  <si>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</si>
  <si>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</si>
  <si>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</si>
  <si>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</si>
  <si>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</si>
  <si>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</si>
  <si>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</si>
  <si>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</si>
  <si>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</si>
  <si>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</si>
  <si>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</si>
  <si>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</si>
  <si>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</si>
  <si>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</si>
  <si>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</si>
  <si>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</si>
  <si>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</si>
  <si>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</si>
  <si>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</si>
  <si>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</si>
  <si>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</si>
  <si>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</si>
  <si>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</si>
  <si>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</si>
  <si>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</si>
  <si>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</si>
  <si>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</si>
  <si>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</si>
  <si>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</si>
  <si>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</si>
  <si>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</si>
  <si>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</si>
  <si>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</si>
  <si>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</si>
  <si>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</si>
  <si>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</si>
  <si>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</si>
  <si>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</si>
  <si>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</si>
  <si>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</si>
  <si>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</si>
  <si>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</si>
  <si>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</si>
  <si>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</si>
  <si>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</si>
  <si>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</si>
  <si>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</si>
  <si>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</si>
  <si>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</si>
  <si>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</si>
  <si>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</si>
  <si>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</si>
  <si>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</si>
  <si>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</si>
  <si>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</si>
  <si>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</si>
  <si>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</si>
  <si>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</si>
  <si>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</si>
  <si>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</si>
  <si>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</si>
  <si>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</si>
  <si>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</si>
  <si>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</si>
  <si>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</si>
  <si>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</si>
  <si>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</si>
  <si>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</si>
  <si>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</si>
  <si>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</si>
  <si>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</si>
  <si>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</si>
  <si>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</si>
  <si>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</si>
  <si>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</si>
  <si>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</si>
  <si>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</si>
  <si>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</si>
  <si>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</si>
  <si>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</si>
  <si>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</si>
  <si>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</si>
  <si>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</si>
  <si>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</si>
  <si>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</si>
  <si>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</si>
  <si>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</si>
  <si>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</si>
  <si>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</si>
  <si>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</si>
  <si>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</si>
  <si>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</si>
  <si>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</si>
  <si>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</si>
  <si>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</si>
  <si>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</si>
  <si>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</si>
  <si>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</si>
  <si>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</si>
  <si>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</si>
  <si>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</si>
  <si>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</si>
  <si>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</si>
  <si>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</si>
  <si>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</si>
  <si>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</si>
  <si>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</si>
  <si>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</si>
  <si>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</si>
  <si>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</si>
  <si>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</si>
  <si>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</si>
  <si>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</si>
  <si>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</si>
  <si>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</si>
  <si>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</si>
  <si>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</si>
  <si>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</si>
  <si>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</si>
  <si>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</si>
  <si>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</si>
  <si>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</si>
  <si>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</si>
  <si>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</si>
  <si>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</si>
  <si>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</si>
  <si>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</si>
  <si>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</si>
  <si>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</si>
  <si>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</si>
  <si>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</si>
  <si>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</si>
  <si>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</si>
  <si>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</si>
  <si>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</si>
  <si>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</si>
  <si>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</si>
  <si>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</si>
  <si>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</si>
  <si>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</si>
  <si>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</si>
  <si>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</si>
  <si>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</si>
  <si>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</si>
  <si>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</si>
  <si>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</si>
  <si>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</si>
  <si>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</si>
  <si>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</si>
  <si>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</si>
  <si>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</si>
  <si>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</si>
  <si>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</si>
  <si>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</si>
  <si>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</si>
  <si>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</si>
  <si>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</si>
  <si>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</si>
  <si>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</si>
  <si>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</si>
  <si>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</si>
  <si>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</si>
  <si>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</si>
  <si>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</si>
  <si>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</si>
  <si>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</si>
  <si>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</si>
  <si>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</si>
  <si>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</si>
  <si>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</si>
  <si>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</si>
  <si>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</si>
  <si>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</si>
  <si>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</si>
  <si>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</si>
  <si>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</si>
  <si>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</si>
  <si>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</si>
  <si>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</si>
  <si>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</si>
  <si>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</si>
  <si>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</si>
  <si>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</si>
  <si>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</si>
  <si>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</si>
  <si>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</si>
  <si>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</si>
  <si>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</si>
  <si>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</si>
  <si>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</si>
  <si>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</si>
  <si>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</si>
  <si>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</si>
  <si>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</si>
  <si>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</si>
  <si>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</si>
  <si>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</si>
  <si>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</si>
  <si>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</si>
  <si>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</si>
  <si>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</si>
  <si>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</si>
  <si>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</si>
  <si>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</si>
  <si>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</si>
  <si>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</si>
  <si>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</si>
  <si>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</si>
  <si>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</si>
  <si>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</si>
  <si>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</si>
  <si>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</si>
  <si>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</si>
  <si>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</si>
  <si>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</si>
  <si>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</si>
  <si>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</si>
  <si>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</si>
  <si>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</si>
  <si>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</si>
  <si>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</si>
  <si>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</si>
  <si>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</si>
  <si>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</si>
  <si>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</si>
  <si>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</si>
  <si>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</si>
  <si>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</si>
  <si>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</si>
  <si>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</si>
  <si>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</si>
  <si>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</si>
  <si>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</si>
  <si>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</si>
  <si>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</si>
  <si>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</si>
  <si>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</si>
  <si>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</si>
  <si>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</si>
  <si>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</si>
  <si>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</si>
  <si>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</si>
  <si>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</si>
  <si>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</si>
  <si>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</si>
  <si>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</si>
  <si>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</si>
  <si>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</si>
  <si>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</si>
  <si>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</si>
  <si>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</si>
  <si>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</si>
  <si>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</si>
  <si>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</si>
  <si>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</si>
  <si>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</si>
  <si>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</si>
  <si>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</si>
  <si>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</si>
  <si>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</si>
  <si>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</si>
  <si>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</si>
  <si>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</si>
  <si>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</si>
  <si>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</si>
  <si>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</si>
  <si>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</si>
  <si>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</si>
  <si>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</si>
  <si>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</si>
  <si>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</si>
  <si>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</si>
  <si>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</si>
  <si>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</si>
  <si>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</si>
  <si>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</si>
  <si>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</si>
  <si>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</si>
  <si>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</si>
  <si>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</si>
  <si>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</si>
  <si>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</si>
  <si>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</si>
  <si>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</si>
  <si>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</si>
  <si>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</si>
  <si>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</si>
  <si>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</si>
  <si>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</si>
  <si>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</si>
  <si>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</si>
  <si>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</si>
  <si>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</si>
  <si>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</si>
  <si>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</si>
  <si>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</si>
  <si>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</si>
  <si>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</si>
  <si>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</si>
  <si>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</si>
  <si>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</si>
  <si>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</si>
  <si>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</si>
  <si>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</si>
  <si>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</si>
  <si>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</si>
  <si>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</si>
  <si>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</si>
  <si>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</si>
  <si>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</si>
  <si>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</si>
  <si>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</si>
  <si>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</si>
  <si>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</si>
  <si>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</si>
  <si>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</si>
  <si>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</si>
  <si>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</si>
  <si>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</si>
  <si>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</si>
  <si>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</si>
  <si>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</si>
  <si>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</si>
  <si>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</si>
  <si>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</si>
  <si>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</si>
  <si>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</si>
  <si>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</si>
  <si>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</si>
  <si>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</si>
  <si>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</si>
  <si>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</si>
  <si>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</si>
  <si>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</si>
  <si>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</si>
  <si>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</si>
  <si>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</si>
  <si>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</si>
  <si>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</si>
  <si>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</si>
  <si>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</si>
  <si>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</si>
  <si>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</si>
  <si>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</si>
  <si>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</si>
  <si>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</si>
  <si>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</si>
  <si>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</si>
  <si>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</si>
  <si>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</si>
  <si>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</si>
  <si>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</si>
  <si>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</si>
  <si>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</si>
  <si>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</si>
  <si>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</si>
  <si>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</si>
  <si>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</si>
  <si>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</si>
  <si>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</si>
  <si>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</si>
  <si>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</si>
  <si>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</si>
  <si>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</si>
  <si>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</si>
  <si>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</si>
  <si>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</si>
  <si>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</si>
  <si>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</si>
  <si>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</si>
  <si>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</si>
  <si>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</si>
  <si>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</si>
  <si>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</si>
  <si>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</si>
  <si>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</si>
  <si>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</si>
  <si>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</si>
  <si>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</si>
  <si>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</si>
  <si>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</si>
  <si>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</si>
  <si>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</si>
  <si>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</si>
  <si>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</si>
  <si>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</si>
  <si>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</si>
  <si>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</si>
  <si>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</si>
  <si>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</si>
  <si>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</si>
  <si>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</si>
  <si>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</si>
  <si>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</si>
  <si>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</si>
  <si>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</si>
  <si>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</si>
  <si>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</si>
  <si>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</si>
  <si>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</si>
  <si>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</si>
  <si>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</si>
  <si>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</si>
  <si>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</si>
  <si>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</si>
  <si>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</si>
  <si>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</si>
  <si>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</si>
  <si>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</si>
  <si>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</si>
  <si>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</si>
  <si>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</si>
  <si>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</si>
  <si>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</si>
  <si>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</si>
  <si>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</si>
  <si>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</si>
  <si>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</si>
  <si>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</si>
  <si>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</si>
  <si>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</si>
  <si>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</si>
  <si>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</si>
  <si>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</si>
  <si>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</si>
  <si>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</si>
  <si>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</si>
  <si>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</si>
  <si>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</si>
  <si>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</si>
  <si>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</si>
  <si>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</si>
  <si>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</si>
  <si>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</si>
  <si>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</si>
  <si>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</si>
  <si>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</si>
  <si>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</si>
  <si>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</si>
  <si>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</si>
  <si>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</si>
  <si>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</si>
  <si>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</si>
  <si>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</si>
  <si>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</si>
  <si>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</si>
  <si>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</si>
  <si>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</si>
  <si>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</si>
  <si>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</si>
  <si>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</si>
  <si>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</si>
  <si>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</si>
  <si>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</si>
  <si>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</si>
  <si>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</si>
  <si>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</si>
  <si>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</si>
  <si>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</si>
  <si>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</si>
  <si>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</si>
  <si>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</si>
  <si>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</si>
  <si>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</si>
  <si>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</si>
  <si>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</si>
  <si>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</si>
  <si>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</si>
  <si>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</si>
  <si>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</si>
  <si>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</si>
  <si>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</si>
  <si>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</si>
  <si>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</si>
  <si>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</si>
  <si>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</si>
  <si>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</si>
  <si>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</si>
  <si>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</si>
  <si>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</si>
  <si>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</si>
  <si>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</si>
  <si>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</si>
  <si>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</si>
  <si>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</si>
  <si>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</si>
  <si>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</si>
  <si>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</si>
  <si>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</si>
  <si>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</si>
  <si>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</si>
  <si>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</si>
  <si>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</si>
  <si>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</si>
  <si>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</si>
  <si>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</si>
  <si>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</si>
  <si>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</si>
  <si>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</si>
  <si>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</si>
  <si>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</si>
  <si>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</si>
  <si>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</si>
  <si>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</si>
  <si>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</si>
  <si>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</si>
  <si>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</si>
  <si>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</si>
  <si>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</si>
  <si>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</si>
  <si>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</si>
  <si>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</si>
  <si>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</si>
  <si>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</si>
  <si>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</si>
  <si>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</si>
  <si>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</si>
  <si>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</si>
  <si>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</si>
  <si>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</si>
  <si>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</si>
  <si>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</si>
  <si>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</si>
  <si>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</si>
  <si>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</si>
  <si>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</si>
  <si>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</si>
  <si>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</si>
  <si>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</si>
  <si>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</si>
  <si>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</si>
  <si>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</si>
  <si>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</si>
  <si>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</si>
  <si>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</si>
  <si>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</si>
  <si>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</si>
  <si>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</si>
  <si>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</si>
  <si>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</si>
  <si>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</si>
  <si>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</si>
  <si>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</si>
  <si>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</si>
  <si>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</si>
  <si>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</si>
  <si>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</si>
  <si>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</si>
  <si>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</si>
  <si>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</si>
  <si>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</si>
  <si>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</si>
  <si>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</si>
  <si>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</si>
  <si>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</si>
  <si>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</si>
  <si>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</si>
  <si>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</si>
  <si>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</si>
  <si>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</si>
  <si>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</si>
  <si>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</si>
  <si>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</si>
  <si>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</si>
  <si>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</si>
  <si>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</si>
  <si>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</si>
  <si>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</si>
  <si>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</si>
  <si>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</si>
  <si>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</si>
  <si>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</si>
  <si>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</si>
  <si>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</si>
  <si>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</si>
  <si>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</si>
  <si>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</si>
  <si>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</si>
  <si>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</si>
  <si>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</si>
  <si>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</si>
  <si>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</si>
  <si>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</si>
  <si>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</si>
  <si>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</si>
  <si>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</si>
  <si>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</si>
  <si>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</si>
  <si>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</si>
  <si>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</si>
  <si>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</si>
  <si>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</si>
  <si>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</si>
  <si>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</si>
  <si>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</si>
  <si>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</si>
  <si>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</si>
  <si>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</si>
  <si>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</si>
  <si>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</si>
  <si>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</si>
  <si>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</si>
  <si>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</si>
  <si>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</si>
  <si>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</si>
  <si>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</si>
  <si>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</si>
  <si>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</si>
  <si>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</si>
  <si>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</si>
  <si>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</si>
  <si>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</si>
  <si>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</si>
  <si>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</si>
  <si>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</si>
  <si>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</si>
  <si>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</si>
  <si>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</si>
  <si>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</si>
  <si>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</si>
  <si>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</si>
  <si>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</si>
  <si>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</si>
  <si>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</si>
  <si>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</si>
  <si>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</si>
  <si>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</si>
  <si>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</si>
  <si>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</si>
  <si>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</si>
  <si>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</si>
  <si>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</si>
  <si>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</si>
  <si>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</si>
  <si>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</si>
  <si>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</si>
  <si>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</si>
  <si>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</si>
  <si>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</si>
  <si>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</si>
  <si>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</si>
  <si>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</si>
  <si>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</si>
  <si>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</si>
  <si>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</si>
  <si>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</si>
  <si>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</si>
  <si>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</si>
  <si>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</si>
  <si>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</si>
  <si>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</si>
  <si>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</si>
  <si>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</si>
  <si>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</si>
  <si>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</si>
  <si>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</si>
  <si>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</si>
  <si>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</si>
  <si>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</si>
  <si>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</si>
  <si>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</si>
  <si>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</si>
  <si>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</si>
  <si>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</si>
  <si>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</si>
  <si>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</si>
  <si>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</si>
  <si>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</si>
  <si>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</si>
  <si>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</si>
  <si>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</si>
  <si>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</si>
  <si>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</si>
  <si>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</si>
  <si>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</si>
  <si>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</si>
  <si>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</si>
  <si>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</si>
  <si>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</si>
  <si>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</si>
  <si>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</si>
  <si>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</si>
  <si>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</si>
  <si>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</si>
  <si>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</si>
  <si>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</si>
  <si>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</si>
  <si>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</si>
  <si>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</si>
  <si>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</si>
  <si>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</si>
  <si>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</si>
  <si>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</si>
  <si>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</si>
  <si>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</si>
  <si>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</si>
  <si>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</si>
  <si>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</si>
  <si>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</si>
  <si>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</si>
  <si>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</si>
  <si>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</si>
  <si>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</si>
  <si>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</si>
  <si>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</si>
  <si>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</si>
  <si>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</si>
  <si>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</si>
  <si>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</si>
  <si>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</si>
  <si>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</si>
  <si>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</si>
  <si>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</si>
  <si>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</si>
  <si>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</si>
  <si>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</si>
  <si>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</si>
  <si>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</si>
  <si>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</si>
  <si>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</si>
  <si>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</si>
  <si>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</si>
  <si>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</si>
  <si>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</si>
  <si>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</si>
  <si>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</si>
  <si>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</si>
  <si>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</si>
  <si>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</si>
  <si>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</si>
  <si>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</si>
  <si>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</si>
  <si>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</si>
  <si>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</si>
  <si>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</si>
  <si>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</si>
  <si>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</si>
  <si>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</si>
  <si>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</si>
  <si>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</si>
  <si>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</si>
  <si>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</si>
  <si>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</si>
  <si>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</si>
  <si>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</si>
  <si>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</si>
  <si>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</si>
  <si>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</si>
  <si>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</si>
  <si>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</si>
  <si>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</si>
  <si>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</si>
  <si>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</si>
  <si>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</si>
  <si>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</si>
  <si>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</si>
  <si>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</si>
  <si>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</si>
  <si>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</si>
  <si>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</si>
  <si>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</si>
  <si>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</si>
  <si>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</si>
  <si>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</si>
  <si>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</si>
  <si>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</si>
  <si>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</si>
  <si>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</si>
  <si>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</si>
  <si>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</si>
  <si>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</si>
  <si>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</si>
  <si>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</si>
  <si>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</si>
  <si>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</si>
  <si>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</si>
  <si>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</si>
  <si>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</si>
  <si>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</si>
  <si>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</si>
  <si>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</si>
  <si>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</si>
  <si>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</si>
  <si>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</si>
  <si>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</si>
  <si>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</si>
  <si>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</si>
  <si>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</si>
  <si>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</si>
  <si>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</si>
  <si>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</si>
  <si>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</si>
  <si>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</si>
  <si>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</si>
  <si>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</si>
  <si>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</si>
  <si>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</si>
  <si>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</si>
  <si>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</si>
  <si>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</si>
  <si>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</si>
  <si>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</si>
  <si>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</si>
  <si>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</si>
  <si>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</si>
  <si>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</si>
  <si>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</si>
  <si>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</si>
  <si>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</si>
  <si>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</si>
  <si>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</si>
  <si>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</si>
  <si>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</si>
  <si>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</si>
  <si>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</si>
  <si>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</si>
  <si>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</si>
  <si>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</si>
  <si>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</si>
  <si>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</si>
  <si>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</si>
  <si>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</si>
  <si>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</si>
  <si>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</si>
  <si>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</si>
  <si>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</si>
  <si>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</si>
  <si>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</si>
  <si>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</si>
  <si>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</si>
  <si>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</si>
  <si>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</si>
  <si>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</si>
  <si>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</si>
  <si>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</si>
  <si>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</si>
  <si>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</si>
  <si>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</si>
  <si>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</si>
  <si>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</si>
  <si>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</si>
  <si>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</si>
  <si>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</si>
  <si>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</si>
  <si>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</si>
  <si>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</si>
  <si>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</si>
  <si>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</si>
  <si>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</si>
  <si>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</si>
  <si>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</si>
  <si>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</si>
  <si>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</si>
  <si>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</si>
  <si>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</si>
  <si>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</si>
  <si>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</si>
  <si>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</si>
  <si>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</si>
  <si>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</si>
  <si>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</si>
  <si>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</si>
  <si>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</si>
  <si>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</si>
  <si>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</si>
  <si>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</si>
  <si>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</si>
  <si>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</si>
  <si>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</si>
  <si>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</si>
  <si>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</si>
  <si>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</si>
  <si>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</si>
  <si>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</si>
  <si>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</si>
  <si>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</si>
  <si>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</si>
  <si>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</si>
  <si>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</si>
  <si>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</si>
  <si>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</si>
  <si>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</si>
  <si>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</si>
  <si>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</si>
  <si>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</si>
  <si>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</si>
  <si>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</si>
  <si>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</si>
  <si>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</si>
  <si>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</si>
  <si>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</si>
  <si>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</si>
  <si>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</si>
  <si>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</si>
  <si>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</si>
  <si>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</si>
  <si>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</si>
  <si>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</si>
  <si>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</si>
  <si>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</si>
  <si>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</si>
  <si>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</si>
  <si>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</si>
  <si>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</si>
  <si>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</si>
  <si>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</si>
  <si>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</si>
  <si>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</si>
  <si>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</si>
  <si>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</si>
  <si>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</si>
  <si>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</si>
  <si>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</si>
  <si>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</si>
  <si>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</si>
  <si>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</si>
  <si>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</si>
  <si>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</si>
  <si>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</si>
  <si>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</si>
  <si>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</si>
  <si>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</si>
  <si>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</si>
  <si>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</si>
  <si>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</si>
  <si>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</si>
  <si>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</si>
  <si>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</si>
  <si>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</si>
  <si>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</si>
  <si>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</si>
  <si>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</si>
  <si>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</si>
  <si>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</si>
  <si>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</si>
  <si>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</si>
  <si>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</si>
  <si>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</si>
  <si>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</si>
  <si>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</si>
  <si>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</si>
  <si>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</si>
  <si>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</si>
  <si>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</si>
  <si>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</si>
  <si>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</si>
  <si>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</si>
  <si>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</si>
  <si>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</si>
  <si>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</si>
  <si>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</si>
  <si>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</si>
  <si>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</si>
  <si>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</si>
  <si>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</si>
  <si>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</si>
  <si>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</si>
  <si>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</si>
  <si>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</si>
  <si>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</si>
  <si>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</si>
  <si>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</si>
  <si>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</si>
  <si>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</si>
  <si>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</si>
  <si>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</si>
  <si>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</si>
  <si>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</si>
  <si>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</si>
  <si>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</si>
  <si>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</si>
  <si>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</si>
  <si>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</si>
  <si>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</si>
  <si>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</si>
  <si>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</si>
  <si>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</si>
  <si>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</si>
  <si>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</si>
  <si>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</si>
  <si>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</si>
  <si>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</si>
  <si>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</si>
  <si>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</si>
  <si>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</si>
  <si>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</si>
  <si>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</si>
  <si>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</si>
  <si>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</si>
  <si>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</si>
  <si>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</si>
  <si>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</si>
  <si>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</si>
  <si>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</si>
  <si>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</si>
  <si>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</si>
  <si>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</si>
  <si>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</si>
  <si>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</si>
  <si>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</si>
  <si>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</si>
  <si>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</si>
  <si>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</si>
  <si>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</si>
  <si>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</si>
  <si>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</si>
  <si>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</si>
  <si>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</si>
  <si>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</si>
  <si>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</si>
  <si>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</si>
  <si>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</si>
  <si>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</si>
  <si>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</si>
  <si>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</si>
  <si>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</si>
  <si>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</si>
  <si>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</si>
  <si>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</si>
  <si>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</si>
  <si>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</si>
  <si>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</si>
  <si>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</si>
  <si>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</si>
  <si>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</si>
  <si>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</si>
  <si>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</si>
  <si>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</si>
  <si>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</si>
  <si>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</si>
  <si>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</si>
  <si>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</si>
  <si>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</si>
  <si>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</si>
  <si>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</si>
  <si>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</si>
  <si>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</si>
  <si>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</si>
  <si>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</si>
  <si>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</si>
  <si>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</si>
  <si>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</si>
  <si>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</si>
  <si>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</si>
  <si>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</si>
  <si>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</si>
  <si>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</si>
  <si>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</si>
  <si>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</si>
  <si>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</si>
  <si>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</si>
  <si>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</si>
  <si>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</si>
  <si>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</si>
  <si>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</si>
  <si>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</si>
  <si>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</si>
  <si>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</si>
  <si>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</si>
  <si>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</si>
  <si>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</si>
  <si>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</si>
  <si>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</si>
  <si>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</si>
  <si>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</si>
  <si>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</si>
  <si>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</si>
  <si>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</si>
  <si>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</si>
  <si>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</si>
  <si>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</si>
  <si>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</si>
  <si>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</si>
  <si>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</si>
  <si>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</si>
  <si>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</si>
  <si>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</si>
  <si>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</si>
  <si>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</si>
  <si>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</si>
  <si>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</si>
  <si>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</si>
  <si>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</si>
  <si>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</si>
  <si>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</si>
  <si>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</si>
  <si>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</si>
  <si>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</si>
  <si>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</si>
  <si>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</si>
  <si>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</si>
  <si>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</si>
  <si>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</si>
  <si>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</si>
  <si>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</si>
  <si>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</si>
  <si>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</si>
  <si>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</si>
  <si>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</si>
  <si>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</si>
  <si>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</si>
  <si>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</si>
  <si>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</si>
  <si>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</si>
  <si>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</si>
  <si>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</si>
  <si>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</si>
  <si>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</si>
  <si>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</si>
  <si>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</si>
  <si>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</si>
  <si>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</si>
  <si>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</si>
  <si>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</si>
  <si>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</si>
  <si>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</si>
  <si>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</si>
  <si>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</si>
  <si>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</si>
  <si>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</si>
  <si>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</si>
  <si>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</si>
  <si>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</si>
  <si>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</si>
  <si>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</si>
  <si>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</si>
  <si>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</si>
  <si>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</si>
  <si>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</si>
  <si>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</si>
  <si>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</si>
  <si>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</si>
  <si>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</si>
  <si>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</si>
  <si>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</si>
  <si>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</si>
  <si>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</si>
  <si>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</si>
  <si>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</si>
  <si>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</si>
  <si>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</si>
  <si>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</si>
  <si>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</si>
  <si>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</si>
  <si>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</si>
  <si>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</si>
  <si>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</si>
  <si>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</si>
  <si>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</si>
  <si>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</si>
  <si>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</si>
  <si>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</si>
  <si>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</si>
  <si>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</si>
  <si>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</si>
  <si>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</si>
  <si>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</si>
  <si>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</si>
  <si>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</si>
  <si>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</si>
  <si>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</si>
  <si>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</si>
  <si>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</si>
  <si>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</si>
  <si>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</si>
  <si>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</si>
  <si>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</si>
  <si>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</si>
  <si>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</si>
  <si>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</si>
  <si>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</si>
  <si>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</si>
  <si>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</si>
  <si>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</si>
  <si>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</si>
  <si>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</si>
  <si>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</si>
  <si>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</si>
  <si>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</si>
  <si>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</si>
  <si>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</si>
  <si>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</si>
  <si>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</si>
  <si>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</si>
  <si>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</si>
  <si>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</si>
  <si>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</si>
  <si>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</si>
  <si>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</si>
  <si>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</si>
  <si>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</si>
  <si>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</si>
  <si>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</si>
  <si>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</si>
  <si>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</si>
  <si>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</si>
  <si>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</si>
  <si>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</si>
  <si>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</si>
  <si>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</si>
  <si>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</si>
  <si>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</si>
  <si>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</si>
  <si>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</si>
  <si>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</si>
  <si>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</si>
  <si>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</si>
  <si>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</si>
  <si>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</si>
  <si>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</si>
  <si>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</si>
  <si>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</si>
  <si>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</si>
  <si>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</si>
  <si>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</si>
  <si>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</si>
  <si>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</si>
  <si>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</si>
  <si>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</si>
  <si>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</si>
  <si>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</si>
  <si>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</si>
  <si>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</si>
  <si>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</si>
  <si>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</si>
  <si>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</si>
  <si>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</si>
  <si>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</si>
  <si>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</si>
  <si>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</si>
  <si>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</si>
  <si>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</si>
  <si>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</si>
  <si>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</si>
  <si>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</si>
  <si>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</si>
  <si>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</si>
  <si>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</si>
  <si>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</si>
  <si>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</si>
  <si>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</si>
  <si>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</si>
  <si>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</si>
  <si>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</si>
  <si>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</si>
  <si>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</si>
  <si>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</si>
  <si>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</si>
  <si>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</si>
  <si>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</si>
  <si>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</si>
  <si>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</si>
  <si>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</si>
  <si>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</si>
  <si>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</si>
  <si>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</si>
  <si>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</si>
  <si>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</si>
  <si>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</si>
  <si>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</si>
  <si>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</si>
  <si>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</si>
  <si>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</si>
  <si>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</si>
  <si>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</si>
  <si>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</si>
  <si>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</si>
  <si>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</si>
  <si>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</si>
  <si>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</si>
  <si>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</si>
  <si>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</si>
  <si>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</si>
  <si>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</si>
  <si>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</si>
  <si>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</si>
  <si>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</si>
  <si>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</si>
  <si>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</si>
  <si>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</si>
  <si>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</si>
  <si>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</si>
  <si>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</si>
  <si>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</si>
  <si>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</si>
  <si>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</si>
  <si>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</si>
  <si>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</si>
  <si>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</si>
  <si>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</si>
  <si>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</si>
  <si>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</si>
  <si>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</si>
  <si>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</si>
  <si>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</si>
  <si>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</si>
  <si>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</si>
  <si>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</si>
  <si>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</si>
  <si>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</si>
  <si>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</si>
  <si>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</si>
  <si>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</si>
  <si>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</si>
  <si>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</si>
  <si>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</si>
  <si>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</si>
  <si>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</si>
  <si>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</si>
  <si>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</si>
  <si>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</si>
  <si>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</si>
  <si>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</si>
  <si>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</si>
  <si>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</si>
  <si>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</si>
  <si>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</si>
  <si>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</si>
  <si>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</si>
  <si>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</si>
  <si>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</si>
  <si>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</si>
  <si>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</si>
  <si>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</si>
  <si>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</si>
  <si>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</si>
  <si>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</si>
  <si>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</si>
  <si>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</si>
  <si>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</si>
  <si>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</si>
  <si>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</si>
  <si>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</si>
  <si>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</si>
  <si>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</si>
  <si>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</si>
  <si>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</si>
  <si>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</si>
  <si>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</si>
  <si>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</si>
  <si>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</si>
  <si>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</si>
  <si>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</si>
  <si>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</si>
  <si>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</si>
  <si>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</si>
  <si>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</si>
  <si>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</si>
  <si>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</si>
  <si>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</si>
  <si>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</si>
  <si>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</si>
  <si>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</si>
  <si>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</si>
  <si>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</si>
  <si>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</si>
  <si>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</si>
  <si>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</si>
  <si>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</si>
  <si>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</si>
  <si>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</si>
  <si>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</si>
  <si>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</si>
  <si>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</si>
  <si>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</si>
  <si>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</si>
  <si>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</si>
  <si>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</si>
  <si>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</si>
  <si>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</si>
  <si>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</si>
  <si>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</si>
  <si>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</si>
  <si>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</si>
  <si>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</si>
  <si>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</si>
  <si>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</si>
  <si>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</si>
  <si>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</si>
  <si>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</si>
  <si>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</si>
  <si>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</si>
  <si>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</si>
  <si>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</si>
  <si>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</si>
  <si>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</si>
  <si>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</si>
  <si>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</si>
  <si>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</si>
  <si>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</si>
  <si>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</si>
  <si>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</si>
  <si>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</si>
  <si>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</si>
  <si>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</si>
  <si>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</si>
  <si>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</si>
  <si>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</si>
  <si>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</si>
  <si>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</si>
  <si>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</si>
  <si>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</si>
  <si>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</si>
  <si>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</si>
  <si>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</si>
  <si>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</si>
  <si>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</si>
  <si>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</si>
  <si>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</si>
  <si>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</si>
  <si>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</si>
  <si>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</si>
  <si>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</si>
  <si>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</si>
  <si>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</si>
  <si>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</si>
  <si>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</si>
  <si>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</si>
  <si>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</si>
  <si>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</si>
  <si>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</si>
  <si>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</si>
  <si>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</si>
  <si>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</si>
  <si>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</si>
  <si>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</si>
  <si>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</si>
  <si>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</si>
  <si>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</si>
  <si>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</si>
  <si>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</si>
  <si>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</si>
  <si>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</si>
  <si>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</si>
  <si>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</si>
  <si>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</si>
  <si>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</si>
  <si>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</si>
  <si>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</si>
  <si>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</si>
  <si>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</si>
  <si>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</si>
  <si>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</si>
  <si>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</si>
  <si>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</si>
  <si>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</si>
  <si>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</si>
  <si>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</si>
  <si>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</si>
  <si>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</si>
  <si>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</si>
  <si>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</si>
  <si>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</si>
  <si>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</si>
  <si>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</si>
  <si>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</si>
  <si>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</si>
  <si>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</si>
  <si>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</si>
  <si>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</si>
  <si>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</si>
  <si>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</si>
  <si>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</si>
  <si>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</si>
  <si>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</si>
  <si>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</si>
  <si>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</si>
  <si>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</si>
  <si>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</si>
  <si>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</si>
  <si>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</si>
  <si>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</si>
  <si>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</si>
  <si>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</si>
  <si>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</si>
  <si>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</si>
  <si>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</si>
  <si>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</si>
  <si>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</si>
  <si>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</si>
  <si>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</si>
  <si>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</si>
  <si>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</si>
  <si>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</si>
  <si>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</si>
  <si>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</si>
  <si>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</si>
  <si>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</si>
  <si>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</si>
  <si>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</si>
  <si>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</si>
  <si>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</si>
  <si>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</si>
  <si>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</si>
  <si>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</si>
  <si>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</si>
  <si>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</si>
  <si>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</si>
  <si>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</si>
  <si>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</si>
  <si>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</si>
  <si>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</si>
  <si>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</si>
  <si>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</si>
  <si>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</si>
  <si>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</si>
  <si>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</si>
  <si>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</si>
  <si>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</si>
  <si>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</si>
  <si>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</si>
  <si>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</si>
  <si>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</si>
  <si>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</si>
  <si>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</si>
  <si>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</si>
  <si>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</si>
  <si>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</si>
  <si>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</si>
  <si>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</si>
  <si>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</si>
  <si>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</si>
  <si>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</si>
  <si>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</si>
  <si>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</si>
  <si>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</si>
  <si>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</si>
  <si>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</si>
  <si>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</si>
  <si>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</si>
  <si>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</si>
  <si>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</si>
  <si>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</si>
  <si>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</si>
  <si>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</si>
  <si>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</si>
  <si>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</si>
  <si>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</si>
  <si>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</si>
  <si>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</si>
  <si>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</si>
  <si>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</si>
  <si>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</si>
  <si>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</si>
  <si>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</si>
  <si>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</si>
  <si>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</si>
  <si>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</si>
  <si>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</si>
  <si>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</si>
  <si>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</si>
  <si>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</si>
  <si>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</si>
  <si>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</si>
  <si>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</si>
  <si>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</si>
  <si>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</si>
  <si>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</si>
  <si>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</si>
  <si>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</si>
  <si>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</si>
  <si>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</si>
  <si>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</si>
  <si>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</si>
  <si>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</si>
  <si>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</si>
  <si>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</si>
  <si>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</si>
  <si>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</si>
  <si>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</si>
  <si>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</si>
  <si>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</si>
  <si>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</si>
  <si>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</si>
  <si>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</si>
  <si>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</si>
  <si>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</si>
  <si>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</si>
  <si>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</si>
  <si>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</si>
  <si>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</si>
  <si>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</si>
  <si>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</si>
  <si>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</si>
  <si>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</si>
  <si>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</si>
  <si>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</si>
  <si>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</si>
  <si>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</si>
  <si>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</si>
  <si>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</si>
  <si>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</si>
  <si>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</si>
  <si>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</si>
  <si>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</si>
  <si>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</si>
  <si>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</si>
  <si>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</si>
  <si>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</si>
  <si>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</si>
  <si>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</si>
  <si>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</si>
  <si>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</si>
  <si>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</si>
  <si>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</si>
  <si>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</si>
  <si>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</si>
  <si>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</si>
  <si>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</si>
  <si>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</si>
  <si>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</si>
  <si>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</si>
  <si>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</si>
  <si>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</si>
  <si>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</si>
  <si>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</si>
  <si>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</si>
  <si>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</si>
  <si>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</si>
  <si>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</si>
  <si>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</si>
  <si>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</si>
  <si>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</si>
  <si>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</si>
  <si>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</si>
  <si>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</si>
  <si>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</si>
  <si>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</si>
  <si>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</si>
  <si>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</si>
  <si>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</si>
  <si>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</si>
  <si>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</si>
  <si>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</si>
  <si>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</si>
  <si>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</si>
  <si>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</si>
  <si>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</si>
  <si>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</si>
  <si>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</si>
  <si>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</si>
  <si>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</si>
  <si>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</si>
  <si>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</si>
  <si>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</si>
  <si>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</si>
  <si>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</si>
  <si>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</si>
  <si>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</si>
  <si>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</si>
  <si>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</si>
  <si>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</si>
  <si>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</si>
  <si>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</si>
  <si>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</si>
  <si>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</si>
  <si>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</si>
  <si>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</si>
  <si>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</si>
  <si>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</si>
  <si>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</si>
  <si>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</si>
  <si>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</si>
  <si>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</si>
  <si>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</si>
  <si>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</si>
  <si>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</si>
  <si>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</si>
  <si>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</si>
  <si>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</si>
  <si>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</si>
  <si>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</si>
  <si>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</si>
  <si>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</si>
  <si>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</si>
  <si>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</si>
  <si>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</si>
  <si>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</si>
  <si>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</si>
  <si>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</si>
  <si>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</si>
  <si>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</si>
  <si>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</si>
  <si>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</si>
  <si>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</si>
  <si>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</si>
  <si>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</si>
  <si>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</si>
  <si>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</si>
  <si>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</si>
  <si>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</si>
  <si>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</si>
  <si>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</si>
  <si>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</si>
  <si>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</si>
  <si>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</si>
  <si>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</si>
  <si>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</si>
  <si>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</si>
  <si>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</si>
  <si>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</si>
  <si>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</si>
  <si>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</si>
  <si>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</si>
  <si>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</si>
  <si>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</si>
  <si>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</si>
  <si>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</si>
  <si>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</si>
  <si>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</si>
  <si>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</si>
  <si>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</si>
  <si>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</si>
  <si>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</si>
  <si>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</si>
  <si>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</si>
  <si>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</si>
  <si>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</si>
  <si>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</si>
  <si>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</si>
  <si>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</si>
  <si>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</si>
  <si>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</si>
  <si>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</si>
  <si>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</si>
  <si>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</si>
  <si>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</si>
  <si>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</si>
  <si>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</si>
  <si>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</si>
  <si>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</si>
  <si>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</si>
  <si>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</si>
  <si>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</si>
  <si>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</si>
  <si>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</si>
  <si>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</si>
  <si>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</si>
  <si>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</si>
  <si>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</si>
  <si>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</si>
  <si>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</si>
  <si>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</si>
  <si>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</si>
  <si>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</si>
  <si>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</si>
  <si>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</si>
  <si>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</si>
  <si>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</si>
  <si>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</si>
  <si>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</si>
  <si>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</si>
  <si>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</si>
  <si>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</si>
  <si>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</si>
  <si>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</si>
  <si>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</si>
  <si>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</si>
  <si>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</si>
  <si>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</si>
  <si>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</si>
  <si>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</si>
  <si>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</si>
  <si>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</si>
  <si>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</si>
  <si>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</si>
  <si>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</si>
  <si>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</si>
  <si>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</si>
  <si>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</si>
  <si>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</si>
  <si>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</si>
  <si>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</si>
  <si>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</si>
  <si>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</si>
  <si>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</si>
  <si>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</si>
  <si>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</si>
  <si>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</si>
  <si>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</si>
  <si>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</si>
  <si>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</si>
  <si>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</si>
  <si>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</si>
  <si>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</si>
  <si>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</si>
  <si>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</si>
  <si>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</si>
  <si>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</si>
  <si>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</si>
  <si>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</si>
  <si>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</si>
  <si>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</si>
  <si>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</si>
  <si>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</si>
  <si>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</si>
  <si>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</si>
  <si>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</si>
  <si>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</si>
  <si>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</si>
  <si>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</si>
  <si>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</si>
  <si>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</si>
  <si>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</si>
  <si>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</si>
  <si>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</si>
  <si>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</si>
  <si>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</si>
  <si>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</si>
  <si>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</si>
  <si>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</si>
  <si>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</si>
  <si>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</si>
  <si>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</si>
  <si>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</si>
  <si>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</si>
  <si>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</si>
  <si>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</si>
  <si>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</si>
  <si>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</si>
  <si>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</si>
  <si>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</si>
  <si>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</si>
  <si>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</si>
  <si>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</si>
  <si>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</si>
  <si>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</si>
  <si>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</si>
  <si>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</si>
  <si>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</si>
  <si>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</si>
  <si>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</si>
  <si>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</si>
  <si>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</si>
  <si>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</si>
  <si>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</si>
  <si>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</si>
  <si>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</si>
  <si>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</si>
  <si>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</si>
  <si>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</si>
  <si>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</si>
  <si>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</si>
  <si>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</si>
  <si>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</si>
  <si>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</si>
  <si>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</si>
  <si>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</si>
  <si>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</si>
  <si>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</si>
  <si>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</si>
  <si>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</si>
  <si>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</si>
  <si>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</si>
  <si>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</si>
  <si>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</si>
  <si>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</si>
  <si>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</si>
  <si>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</si>
  <si>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</si>
  <si>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</si>
  <si>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</si>
  <si>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</si>
  <si>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</si>
  <si>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</si>
  <si>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</si>
  <si>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</si>
  <si>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</si>
  <si>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</si>
  <si>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</si>
  <si>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</si>
  <si>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</si>
  <si>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</si>
  <si>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</si>
  <si>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</si>
  <si>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</si>
  <si>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</si>
  <si>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</si>
  <si>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</si>
  <si>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</si>
  <si>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</si>
  <si>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</si>
  <si>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</si>
  <si>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</si>
  <si>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</si>
  <si>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</si>
  <si>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</si>
  <si>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</si>
  <si>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</si>
  <si>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</si>
  <si>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</si>
  <si>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</si>
  <si>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</si>
  <si>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</si>
  <si>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</si>
  <si>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</si>
  <si>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</si>
  <si>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</si>
  <si>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</si>
  <si>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</si>
  <si>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</si>
  <si>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</si>
  <si>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</si>
  <si>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</si>
  <si>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</si>
  <si>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</si>
  <si>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</si>
  <si>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</si>
  <si>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</si>
  <si>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</si>
  <si>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</si>
  <si>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</si>
  <si>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</si>
  <si>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</si>
  <si>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</si>
  <si>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</si>
  <si>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</si>
  <si>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</si>
  <si>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</si>
  <si>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</si>
  <si>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</si>
  <si>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</si>
  <si>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</si>
  <si>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</si>
  <si>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</si>
  <si>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</si>
  <si>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</si>
  <si>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</si>
  <si>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</si>
  <si>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</si>
  <si>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</si>
  <si>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</si>
  <si>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</si>
  <si>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</si>
  <si>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</si>
  <si>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</si>
  <si>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</si>
  <si>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</si>
  <si>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</si>
  <si>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</si>
  <si>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</si>
  <si>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</si>
  <si>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</si>
  <si>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</si>
  <si>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</si>
  <si>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</si>
  <si>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</si>
  <si>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</si>
  <si>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</si>
  <si>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</si>
  <si>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</si>
  <si>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</si>
  <si>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</si>
  <si>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</si>
  <si>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</si>
  <si>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</si>
  <si>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</si>
  <si>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</si>
  <si>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</si>
  <si>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</si>
  <si>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</si>
  <si>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</si>
  <si>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</si>
  <si>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</si>
  <si>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</si>
  <si>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</si>
  <si>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</si>
  <si>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</si>
  <si>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</si>
  <si>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</si>
  <si>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</si>
  <si>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</si>
  <si>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</si>
  <si>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</si>
  <si>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</si>
  <si>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</si>
  <si>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</si>
  <si>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</si>
  <si>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</si>
  <si>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</si>
  <si>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</si>
  <si>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</si>
  <si>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</si>
  <si>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</si>
  <si>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</si>
  <si>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</si>
  <si>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</si>
  <si>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</si>
  <si>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</si>
  <si>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</si>
  <si>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</si>
  <si>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</si>
  <si>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</si>
  <si>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</si>
  <si>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</si>
  <si>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</si>
  <si>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</si>
  <si>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</si>
  <si>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</si>
  <si>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</si>
  <si>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</si>
  <si>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</si>
  <si>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</si>
  <si>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</si>
  <si>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</si>
  <si>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</si>
  <si>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</si>
  <si>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</si>
  <si>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</si>
  <si>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</si>
  <si>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</si>
  <si>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</si>
  <si>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</si>
  <si>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</si>
  <si>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</si>
  <si>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</si>
  <si>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</si>
  <si>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</si>
  <si>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</si>
  <si>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</si>
  <si>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</si>
  <si>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</si>
  <si>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</si>
  <si>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</si>
  <si>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</si>
  <si>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</si>
  <si>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</si>
  <si>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</si>
  <si>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</si>
  <si>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</si>
  <si>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</si>
  <si>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</si>
  <si>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</si>
  <si>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</si>
  <si>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</si>
  <si>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</si>
  <si>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</si>
  <si>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</si>
  <si>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</si>
  <si>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</si>
  <si>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</si>
  <si>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</si>
  <si>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</si>
  <si>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</si>
  <si>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</si>
  <si>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</si>
  <si>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</si>
  <si>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</si>
  <si>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</si>
  <si>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</si>
  <si>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</si>
  <si>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</si>
  <si>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</si>
  <si>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</si>
  <si>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</si>
  <si>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</si>
  <si>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</si>
  <si>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</si>
  <si>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</si>
  <si>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</si>
  <si>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</si>
  <si>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</si>
  <si>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</si>
  <si>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</si>
  <si>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</si>
  <si>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</si>
  <si>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</si>
  <si>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</si>
  <si>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</si>
  <si>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</si>
  <si>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</si>
  <si>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</si>
  <si>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</si>
  <si>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</si>
  <si>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</si>
  <si>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</si>
  <si>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</si>
  <si>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</si>
  <si>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</si>
  <si>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</si>
  <si>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</si>
  <si>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</si>
  <si>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</si>
  <si>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</si>
  <si>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</si>
  <si>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</si>
  <si>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</si>
  <si>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</si>
  <si>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</si>
  <si>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</si>
  <si>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</si>
  <si>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</si>
  <si>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</si>
  <si>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</si>
  <si>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</si>
  <si>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</si>
  <si>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</si>
  <si>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</si>
  <si>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</si>
  <si>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</si>
  <si>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</si>
  <si>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</si>
  <si>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</si>
  <si>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</si>
  <si>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</si>
  <si>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</si>
  <si>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</si>
  <si>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</si>
  <si>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</si>
  <si>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</si>
  <si>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</si>
  <si>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</si>
  <si>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</si>
  <si>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</si>
  <si>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</si>
  <si>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</si>
  <si>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</si>
  <si>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</si>
  <si>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</si>
  <si>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</si>
  <si>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</si>
  <si>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</si>
  <si>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</si>
  <si>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</si>
  <si>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</si>
  <si>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</si>
  <si>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</si>
  <si>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</si>
  <si>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</si>
  <si>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</si>
  <si>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</si>
  <si>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</si>
  <si>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</si>
  <si>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</si>
  <si>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</si>
  <si>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</si>
  <si>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</si>
  <si>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</si>
  <si>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</si>
  <si>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</si>
  <si>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</si>
  <si>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</si>
  <si>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</si>
  <si>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</si>
  <si>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</si>
  <si>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</si>
  <si>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</si>
  <si>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</si>
  <si>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</si>
  <si>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</si>
  <si>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</si>
  <si>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</si>
  <si>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</si>
  <si>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</si>
  <si>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</si>
  <si>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</si>
  <si>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</si>
  <si>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</si>
  <si>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</si>
  <si>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</si>
  <si>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</si>
  <si>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</si>
  <si>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</si>
  <si>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</si>
  <si>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</si>
  <si>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</si>
  <si>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</si>
  <si>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</si>
  <si>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</si>
  <si>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</si>
  <si>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</si>
  <si>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</si>
  <si>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</si>
  <si>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</si>
  <si>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</si>
  <si>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</si>
  <si>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</si>
  <si>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</si>
  <si>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</si>
  <si>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</si>
  <si>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</si>
  <si>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</si>
  <si>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</si>
  <si>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</si>
  <si>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</si>
  <si>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</si>
  <si>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</si>
  <si>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</si>
  <si>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</si>
  <si>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</si>
  <si>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</si>
  <si>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</si>
  <si>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</si>
  <si>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</si>
  <si>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</si>
  <si>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</si>
  <si>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</si>
  <si>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</si>
  <si>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</si>
  <si>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</si>
  <si>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</si>
  <si>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</si>
  <si>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</si>
  <si>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</si>
  <si>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</si>
  <si>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</si>
  <si>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</si>
  <si>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</si>
  <si>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</si>
  <si>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</si>
  <si>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</si>
  <si>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</si>
  <si>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</si>
  <si>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</si>
  <si>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</si>
  <si>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</si>
  <si>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</si>
  <si>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</si>
  <si>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</si>
  <si>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</si>
  <si>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</si>
  <si>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</si>
  <si>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</si>
  <si>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</si>
  <si>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</si>
  <si>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</si>
  <si>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</si>
  <si>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</si>
  <si>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</si>
  <si>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</si>
  <si>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</si>
  <si>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</si>
  <si>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</si>
  <si>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</si>
  <si>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</si>
  <si>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</si>
  <si>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</si>
  <si>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</si>
  <si>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</si>
  <si>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</si>
  <si>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</si>
  <si>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</si>
  <si>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</si>
  <si>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</si>
  <si>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</si>
  <si>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</si>
  <si>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</si>
  <si>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</si>
  <si>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</si>
  <si>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</si>
  <si>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</si>
  <si>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</si>
  <si>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</si>
  <si>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</si>
  <si>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</si>
  <si>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</si>
  <si>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</si>
  <si>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</si>
  <si>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</si>
  <si>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</si>
  <si>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</si>
  <si>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</si>
  <si>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</si>
  <si>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</si>
  <si>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</si>
  <si>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</si>
  <si>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</si>
  <si>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</si>
  <si>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</si>
  <si>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</si>
  <si>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</si>
  <si>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</si>
  <si>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</si>
  <si>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</si>
  <si>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</si>
  <si>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</si>
  <si>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</si>
  <si>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</si>
  <si>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</si>
  <si>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</si>
  <si>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</si>
  <si>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</si>
  <si>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</si>
  <si>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</si>
  <si>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</si>
  <si>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</si>
  <si>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</si>
  <si>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</si>
  <si>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</si>
  <si>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</si>
  <si>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</si>
  <si>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</si>
  <si>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</si>
  <si>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</si>
  <si>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</si>
  <si>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</si>
  <si>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</si>
  <si>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</si>
  <si>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</si>
  <si>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</si>
  <si>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</si>
  <si>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</si>
  <si>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</si>
  <si>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</si>
  <si>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</si>
  <si>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</si>
  <si>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</si>
  <si>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</si>
  <si>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</si>
  <si>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</si>
  <si>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</si>
  <si>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</si>
  <si>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</si>
  <si>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</si>
  <si>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</si>
  <si>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</si>
  <si>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</si>
  <si>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</si>
  <si>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</si>
  <si>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</si>
  <si>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</si>
  <si>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</si>
  <si>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</si>
  <si>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</si>
  <si>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</si>
  <si>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</si>
  <si>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</si>
  <si>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</si>
  <si>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</si>
  <si>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</si>
  <si>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</si>
  <si>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</si>
  <si>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</si>
  <si>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</si>
  <si>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</si>
  <si>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</si>
  <si>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</si>
  <si>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</si>
  <si>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</si>
  <si>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</si>
  <si>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</si>
  <si>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</si>
  <si>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</si>
  <si>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</si>
  <si>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</si>
  <si>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</si>
  <si>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</si>
  <si>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</si>
  <si>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</si>
  <si>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</si>
  <si>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</si>
  <si>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</si>
  <si>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</si>
  <si>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</si>
  <si>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</si>
  <si>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</si>
  <si>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</si>
  <si>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</si>
  <si>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</si>
  <si>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</si>
  <si>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</si>
  <si>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</si>
  <si>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</si>
  <si>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</si>
  <si>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</si>
  <si>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</si>
  <si>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</si>
  <si>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</si>
  <si>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</si>
  <si>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</si>
  <si>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</si>
  <si>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</si>
  <si>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</si>
  <si>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</si>
  <si>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</si>
  <si>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</si>
  <si>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</si>
  <si>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</si>
  <si>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</si>
  <si>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</si>
  <si>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</si>
  <si>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</si>
  <si>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</si>
  <si>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</si>
  <si>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</si>
  <si>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</si>
  <si>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</si>
  <si>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</si>
  <si>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</si>
  <si>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</si>
  <si>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</si>
  <si>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</si>
  <si>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</si>
  <si>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</si>
  <si>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</si>
  <si>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</si>
  <si>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</si>
  <si>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</si>
  <si>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</si>
  <si>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</si>
  <si>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</si>
  <si>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</si>
  <si>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</si>
  <si>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</si>
  <si>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</si>
  <si>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</si>
  <si>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</si>
  <si>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</si>
  <si>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</si>
  <si>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</si>
  <si>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</si>
  <si>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</si>
  <si>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</si>
  <si>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</si>
  <si>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</si>
  <si>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</si>
  <si>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</si>
  <si>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</si>
  <si>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</si>
  <si>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</si>
  <si>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</si>
  <si>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</si>
  <si>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</si>
  <si>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</si>
  <si>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</si>
  <si>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</si>
  <si>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</si>
  <si>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</si>
  <si>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</si>
  <si>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</si>
  <si>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</si>
  <si>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</si>
  <si>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</si>
  <si>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</si>
  <si>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</si>
  <si>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</si>
  <si>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</si>
  <si>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</si>
  <si>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</si>
  <si>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</si>
  <si>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</si>
  <si>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</si>
  <si>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</si>
  <si>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</si>
  <si>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</si>
  <si>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</si>
  <si>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</si>
  <si>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</si>
  <si>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</si>
  <si>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</si>
  <si>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</si>
  <si>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</si>
  <si>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</si>
  <si>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</si>
  <si>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</si>
  <si>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</si>
  <si>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</si>
  <si>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</si>
  <si>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</si>
  <si>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</si>
  <si>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</si>
  <si>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</si>
  <si>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</si>
  <si>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</si>
  <si>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</si>
  <si>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</si>
  <si>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</si>
  <si>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</si>
  <si>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</si>
  <si>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</si>
  <si>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</si>
  <si>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</si>
  <si>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</si>
  <si>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</si>
  <si>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</si>
  <si>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</si>
  <si>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</si>
  <si>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</si>
  <si>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</si>
  <si>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</si>
  <si>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</si>
  <si>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</si>
  <si>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</si>
  <si>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</si>
  <si>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</si>
  <si>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</si>
  <si>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</si>
  <si>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</si>
  <si>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</si>
  <si>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</si>
  <si>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</si>
  <si>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</si>
  <si>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</si>
  <si>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</si>
  <si>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</si>
  <si>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</si>
  <si>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</si>
  <si>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</si>
  <si>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</si>
  <si>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</si>
  <si>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</si>
  <si>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</si>
  <si>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</si>
  <si>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</si>
  <si>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</si>
  <si>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</si>
  <si>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</si>
  <si>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</si>
  <si>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</si>
  <si>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</si>
  <si>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</si>
  <si>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</si>
  <si>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</si>
  <si>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</si>
  <si>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</si>
  <si>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</si>
  <si>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</si>
  <si>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</si>
  <si>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</si>
  <si>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</si>
  <si>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</si>
  <si>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</si>
  <si>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</si>
  <si>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</si>
  <si>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</si>
  <si>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</si>
  <si>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</si>
  <si>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</si>
  <si>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</si>
  <si>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</si>
  <si>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</si>
  <si>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</si>
  <si>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</si>
  <si>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</si>
  <si>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</si>
  <si>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</si>
  <si>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</si>
  <si>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</si>
  <si>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</si>
  <si>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</si>
  <si>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</si>
  <si>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</si>
  <si>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</si>
  <si>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</si>
  <si>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</si>
  <si>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</si>
  <si>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</si>
  <si>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</si>
  <si>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</si>
  <si>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</si>
  <si>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</si>
  <si>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</si>
  <si>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</si>
  <si>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</si>
  <si>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</si>
  <si>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</si>
  <si>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</si>
  <si>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</si>
  <si>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</si>
  <si>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</si>
  <si>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</si>
  <si>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</si>
  <si>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</si>
  <si>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</si>
  <si>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</si>
  <si>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</si>
  <si>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</si>
  <si>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</si>
  <si>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</si>
  <si>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</si>
  <si>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</si>
  <si>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</si>
  <si>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</si>
  <si>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</si>
  <si>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</si>
  <si>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</si>
  <si>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</si>
  <si>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</si>
  <si>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</si>
  <si>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</si>
  <si>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</si>
  <si>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</si>
  <si>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</si>
  <si>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</si>
  <si>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</si>
  <si>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</si>
  <si>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</si>
  <si>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</si>
  <si>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</si>
  <si>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</si>
  <si>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</si>
  <si>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</si>
  <si>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</si>
  <si>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</si>
  <si>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</si>
  <si>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</si>
  <si>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</si>
  <si>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</si>
  <si>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</si>
  <si>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</si>
  <si>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</si>
  <si>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</si>
  <si>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</si>
  <si>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</si>
  <si>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</si>
  <si>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</si>
  <si>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</si>
  <si>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</si>
  <si>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</si>
  <si>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</si>
  <si>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</si>
  <si>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</si>
  <si>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</si>
  <si>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</si>
  <si>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</si>
  <si>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</si>
  <si>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</si>
  <si>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</si>
  <si>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</si>
  <si>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</si>
  <si>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</si>
  <si>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</si>
  <si>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</si>
  <si>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</si>
  <si>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</si>
  <si>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</si>
  <si>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</si>
  <si>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</si>
  <si>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</si>
  <si>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</si>
  <si>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</si>
  <si>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</si>
  <si>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</si>
  <si>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</si>
  <si>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</si>
  <si>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</si>
  <si>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</si>
  <si>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</si>
  <si>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</si>
  <si>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</si>
  <si>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</si>
  <si>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</si>
  <si>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</si>
  <si>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</si>
  <si>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</si>
  <si>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</si>
  <si>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</si>
  <si>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</si>
  <si>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</si>
  <si>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</si>
  <si>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</si>
  <si>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</si>
  <si>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</si>
  <si>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</si>
  <si>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</si>
  <si>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</si>
  <si>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</si>
  <si>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</si>
  <si>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</si>
  <si>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</si>
  <si>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</si>
  <si>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</si>
  <si>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</si>
  <si>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</si>
  <si>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</si>
  <si>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</si>
  <si>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</si>
  <si>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</si>
  <si>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</si>
  <si>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</si>
  <si>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</si>
  <si>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</si>
  <si>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</si>
  <si>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</si>
  <si>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</si>
  <si>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</si>
  <si>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</si>
  <si>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</si>
  <si>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</si>
  <si>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</si>
  <si>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</si>
  <si>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</si>
  <si>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</si>
  <si>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</si>
  <si>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</si>
  <si>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</si>
  <si>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</si>
  <si>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</si>
  <si>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</si>
  <si>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</si>
  <si>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</si>
  <si>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</si>
  <si>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</si>
  <si>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</si>
  <si>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</si>
  <si>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</si>
  <si>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</si>
  <si>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</si>
  <si>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</si>
  <si>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</si>
  <si>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</si>
  <si>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</si>
  <si>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</si>
  <si>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</si>
  <si>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</si>
  <si>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</si>
  <si>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</si>
  <si>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</si>
  <si>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</si>
  <si>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</si>
  <si>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</si>
  <si>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</si>
  <si>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</si>
  <si>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</si>
  <si>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</si>
  <si>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</si>
  <si>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</si>
  <si>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</si>
  <si>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</si>
  <si>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</si>
  <si>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</si>
  <si>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</si>
  <si>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</si>
  <si>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</si>
  <si>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</si>
  <si>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</si>
  <si>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</si>
  <si>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</si>
  <si>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</si>
  <si>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</si>
  <si>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</si>
  <si>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</si>
  <si>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</si>
  <si>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</si>
  <si>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</si>
  <si>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</si>
  <si>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</si>
  <si>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</si>
  <si>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</si>
  <si>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</si>
  <si>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</si>
  <si>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</si>
  <si>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</si>
  <si>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</si>
  <si>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</si>
  <si>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</si>
  <si>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</si>
  <si>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</si>
  <si>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</si>
  <si>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</si>
  <si>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</si>
  <si>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</si>
  <si>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</si>
  <si>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</si>
  <si>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</si>
  <si>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</si>
  <si>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</si>
  <si>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</si>
  <si>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</si>
  <si>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</si>
  <si>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</si>
  <si>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</si>
  <si>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</si>
  <si>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</si>
  <si>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</si>
  <si>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</si>
  <si>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</si>
  <si>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</si>
  <si>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</si>
  <si>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</si>
  <si>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</si>
  <si>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</si>
  <si>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</si>
  <si>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</si>
  <si>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</si>
  <si>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</si>
  <si>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</si>
  <si>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</si>
  <si>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</si>
  <si>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</si>
  <si>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</si>
  <si>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</si>
  <si>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</si>
  <si>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</si>
  <si>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</si>
  <si>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</si>
  <si>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</si>
  <si>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</si>
  <si>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</si>
  <si>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</si>
  <si>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</si>
  <si>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</si>
  <si>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</si>
  <si>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</si>
  <si>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</si>
  <si>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</si>
  <si>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</si>
  <si>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</si>
  <si>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</si>
  <si>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</si>
  <si>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</si>
  <si>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</si>
  <si>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</si>
  <si>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</si>
  <si>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</si>
  <si>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</si>
  <si>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</si>
  <si>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</si>
  <si>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</si>
  <si>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</si>
  <si>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</si>
  <si>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</si>
  <si>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</si>
  <si>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</si>
  <si>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</si>
  <si>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</si>
  <si>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</si>
  <si>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</si>
  <si>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</si>
  <si>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</si>
  <si>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</si>
  <si>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</si>
  <si>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</si>
  <si>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</si>
  <si>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</si>
  <si>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</si>
  <si>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</si>
  <si>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</si>
  <si>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</si>
  <si>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</si>
  <si>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</si>
  <si>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</si>
  <si>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</si>
  <si>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</si>
  <si>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</si>
  <si>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</si>
  <si>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</si>
  <si>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</si>
  <si>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</si>
  <si>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</si>
  <si>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</si>
  <si>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</si>
  <si>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</si>
  <si>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</si>
  <si>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</si>
  <si>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</si>
  <si>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</si>
  <si>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</si>
  <si>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</si>
  <si>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</si>
  <si>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</si>
  <si>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</si>
  <si>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</si>
  <si>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</si>
  <si>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</si>
  <si>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</si>
  <si>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</si>
  <si>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</si>
  <si>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</si>
  <si>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</si>
  <si>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</si>
  <si>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</si>
  <si>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</si>
  <si>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</si>
  <si>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</si>
  <si>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</si>
  <si>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</si>
  <si>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</si>
  <si>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</si>
  <si>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</si>
  <si>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</si>
  <si>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</si>
  <si>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</si>
  <si>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</si>
  <si>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</si>
  <si>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</si>
  <si>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</si>
  <si>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</si>
  <si>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</si>
  <si>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</si>
  <si>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</si>
  <si>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</si>
  <si>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</si>
  <si>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</si>
  <si>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</si>
  <si>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</si>
  <si>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</si>
  <si>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</si>
  <si>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</si>
  <si>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</si>
  <si>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</si>
  <si>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</si>
  <si>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</si>
  <si>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</si>
  <si>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</si>
  <si>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</si>
  <si>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</si>
  <si>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</si>
  <si>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</si>
  <si>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</si>
  <si>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</si>
  <si>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</si>
  <si>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</si>
  <si>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</si>
  <si>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</si>
  <si>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</si>
  <si>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</si>
  <si>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</si>
  <si>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</si>
  <si>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</si>
  <si>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</si>
  <si>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</si>
  <si>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</si>
  <si>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</si>
  <si>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</si>
  <si>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</si>
  <si>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</si>
  <si>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</si>
  <si>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</si>
  <si>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</si>
  <si>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</si>
  <si>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</si>
  <si>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</si>
  <si>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</si>
  <si>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</si>
  <si>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</si>
  <si>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</si>
  <si>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</si>
  <si>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</si>
  <si>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</si>
  <si>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</si>
  <si>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</si>
  <si>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</si>
  <si>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</si>
  <si>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</si>
  <si>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</si>
  <si>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</si>
  <si>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</si>
  <si>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</si>
  <si>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</si>
  <si>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</si>
  <si>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</si>
  <si>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</si>
  <si>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</si>
  <si>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</si>
  <si>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</si>
  <si>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</si>
  <si>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</si>
  <si>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</si>
  <si>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</si>
  <si>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</si>
  <si>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</si>
  <si>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</si>
  <si>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</si>
  <si>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</si>
  <si>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</si>
  <si>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</si>
  <si>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</si>
  <si>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</si>
  <si>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</si>
  <si>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</si>
  <si>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</si>
  <si>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</si>
  <si>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</si>
  <si>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</si>
  <si>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</si>
  <si>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</si>
  <si>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</si>
  <si>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</si>
  <si>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</si>
  <si>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</si>
  <si>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</si>
  <si>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</si>
  <si>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</si>
  <si>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</si>
  <si>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</si>
  <si>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</si>
  <si>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</si>
  <si>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</si>
  <si>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</si>
  <si>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</si>
  <si>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</si>
  <si>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</si>
  <si>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</si>
  <si>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</si>
  <si>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</si>
  <si>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</si>
  <si>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</si>
  <si>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</si>
  <si>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</si>
  <si>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</si>
  <si>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</si>
  <si>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</si>
  <si>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</si>
  <si>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</si>
  <si>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</si>
  <si>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</si>
  <si>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</si>
  <si>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</si>
  <si>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</si>
  <si>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</si>
  <si>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</si>
  <si>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</si>
  <si>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</si>
  <si>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</si>
  <si>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</si>
  <si>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</si>
  <si>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</si>
  <si>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</si>
  <si>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</si>
  <si>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</si>
  <si>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</si>
  <si>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</si>
  <si>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</si>
  <si>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</si>
  <si>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</si>
  <si>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</si>
  <si>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</si>
  <si>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</si>
  <si>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</si>
  <si>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</si>
  <si>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</si>
  <si>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</si>
  <si>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</si>
  <si>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</si>
  <si>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</si>
  <si>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</si>
  <si>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</si>
  <si>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</si>
  <si>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</si>
  <si>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</si>
  <si>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</si>
  <si>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</si>
  <si>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</si>
  <si>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</si>
  <si>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</si>
  <si>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</si>
  <si>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</si>
  <si>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</si>
  <si>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</si>
  <si>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</si>
  <si>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</si>
  <si>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</si>
  <si>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</si>
  <si>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</si>
  <si>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</si>
  <si>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</si>
  <si>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</si>
  <si>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</si>
  <si>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</si>
  <si>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</si>
  <si>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</si>
  <si>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</si>
  <si>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</si>
  <si>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</si>
  <si>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</si>
  <si>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</si>
  <si>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</si>
  <si>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</si>
  <si>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</si>
  <si>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</si>
  <si>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</si>
  <si>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</si>
  <si>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</si>
  <si>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</si>
  <si>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</si>
  <si>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</si>
  <si>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</si>
  <si>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</si>
  <si>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</si>
  <si>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</si>
  <si>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</si>
  <si>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</si>
  <si>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</si>
  <si>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</si>
  <si>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</si>
  <si>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</si>
  <si>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</si>
  <si>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</si>
  <si>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</si>
  <si>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</si>
  <si>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</si>
  <si>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</si>
  <si>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</si>
  <si>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</si>
  <si>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</si>
  <si>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</si>
  <si>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</si>
  <si>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</si>
  <si>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</si>
  <si>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</si>
  <si>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</si>
  <si>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</si>
  <si>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</si>
  <si>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</si>
  <si>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</si>
  <si>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</si>
  <si>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</si>
  <si>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</si>
  <si>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</si>
  <si>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</si>
  <si>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</si>
  <si>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</si>
  <si>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</si>
  <si>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</si>
  <si>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</si>
  <si>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</si>
  <si>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</si>
  <si>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</si>
  <si>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</si>
  <si>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</si>
  <si>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</si>
  <si>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</si>
  <si>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</si>
  <si>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</si>
  <si>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</si>
  <si>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</si>
  <si>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</si>
  <si>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</si>
  <si>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</si>
  <si>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</si>
  <si>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</si>
  <si>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</si>
  <si>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</si>
  <si>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</si>
  <si>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</si>
  <si>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</si>
  <si>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</si>
  <si>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</si>
  <si>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</si>
  <si>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</si>
  <si>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</si>
  <si>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</si>
  <si>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</si>
  <si>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</si>
  <si>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</si>
  <si>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</si>
  <si>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</si>
  <si>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</si>
  <si>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</si>
  <si>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</si>
  <si>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</si>
  <si>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</si>
  <si>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</si>
  <si>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</si>
  <si>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</si>
  <si>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</si>
  <si>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</si>
  <si>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</si>
  <si>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</si>
  <si>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</si>
  <si>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</si>
  <si>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</si>
  <si>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</si>
  <si>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</si>
  <si>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</si>
  <si>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</si>
  <si>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</si>
  <si>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</si>
  <si>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</si>
  <si>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</si>
  <si>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</si>
  <si>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</si>
  <si>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</si>
  <si>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</si>
  <si>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</si>
  <si>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</si>
  <si>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</si>
  <si>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</si>
  <si>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</si>
  <si>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</si>
  <si>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</si>
  <si>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</si>
  <si>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</si>
  <si>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</si>
  <si>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</si>
  <si>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</si>
  <si>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</si>
  <si>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</si>
  <si>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</si>
  <si>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</si>
  <si>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</si>
  <si>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</si>
  <si>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</si>
  <si>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</si>
  <si>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</si>
  <si>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</si>
  <si>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</si>
  <si>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</si>
  <si>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</si>
  <si>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</si>
  <si>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</si>
  <si>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</si>
  <si>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</si>
  <si>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</si>
  <si>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</si>
  <si>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</si>
  <si>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</si>
  <si>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</si>
  <si>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</si>
  <si>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</si>
  <si>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</si>
  <si>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</si>
  <si>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</si>
  <si>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</si>
  <si>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</si>
  <si>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</si>
  <si>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</si>
  <si>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</si>
  <si>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</si>
  <si>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</si>
  <si>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</si>
  <si>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</si>
  <si>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</si>
  <si>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</si>
  <si>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</si>
  <si>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</si>
  <si>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</si>
  <si>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</si>
  <si>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</si>
  <si>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</si>
  <si>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</si>
  <si>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</si>
  <si>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</si>
  <si>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</si>
  <si>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</si>
  <si>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</si>
  <si>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</si>
  <si>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</si>
  <si>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</si>
  <si>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</si>
  <si>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</si>
  <si>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</si>
  <si>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</si>
  <si>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</si>
  <si>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</si>
  <si>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</si>
  <si>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</si>
  <si>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</si>
  <si>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</si>
  <si>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</si>
  <si>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</si>
  <si>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</si>
  <si>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</si>
  <si>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</si>
  <si>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</si>
  <si>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</si>
  <si>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</si>
  <si>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</si>
  <si>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</si>
  <si>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</si>
  <si>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</si>
  <si>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</si>
  <si>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</si>
  <si>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</si>
  <si>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</si>
  <si>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</si>
  <si>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</si>
  <si>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</si>
  <si>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</si>
  <si>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</si>
  <si>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</si>
  <si>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</si>
  <si>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</si>
  <si>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</si>
  <si>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</si>
  <si>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</si>
  <si>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</si>
  <si>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</si>
  <si>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</si>
  <si>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</si>
  <si>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</si>
  <si>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</si>
  <si>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</si>
  <si>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</si>
  <si>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</si>
  <si>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</si>
  <si>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</si>
  <si>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</si>
  <si>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</si>
  <si>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</si>
  <si>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</si>
  <si>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</si>
  <si>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</si>
  <si>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</si>
  <si>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</si>
  <si>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</si>
  <si>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</si>
  <si>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</si>
  <si>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</si>
  <si>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</si>
  <si>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</si>
  <si>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</si>
  <si>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</si>
  <si>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</si>
  <si>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</si>
  <si>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</si>
  <si>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</si>
  <si>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</si>
  <si>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</si>
  <si>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</si>
  <si>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</si>
  <si>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</si>
  <si>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</si>
  <si>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</si>
  <si>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</si>
  <si>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</si>
  <si>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</si>
  <si>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</si>
  <si>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</si>
  <si>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</si>
  <si>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</si>
  <si>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</si>
  <si>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</si>
  <si>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</si>
  <si>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</si>
  <si>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</si>
  <si>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</si>
  <si>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</si>
  <si>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</si>
  <si>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</si>
  <si>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</si>
  <si>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</si>
  <si>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</si>
  <si>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</si>
  <si>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</si>
  <si>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</si>
  <si>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</si>
  <si>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</si>
  <si>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</si>
  <si>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</si>
  <si>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</si>
  <si>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</si>
  <si>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</si>
  <si>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</si>
  <si>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</si>
  <si>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</si>
  <si>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</si>
  <si>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</si>
  <si>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</si>
  <si>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</si>
  <si>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</si>
  <si>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</si>
  <si>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</si>
  <si>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</si>
  <si>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</si>
  <si>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</si>
  <si>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</si>
  <si>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</si>
  <si>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</si>
  <si>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</si>
  <si>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</si>
  <si>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</si>
  <si>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</si>
  <si>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</si>
  <si>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</si>
  <si>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</si>
  <si>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</si>
  <si>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</si>
  <si>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</si>
  <si>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</si>
  <si>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</si>
  <si>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</si>
  <si>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</si>
  <si>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</si>
  <si>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</si>
  <si>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</si>
  <si>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</si>
  <si>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</si>
  <si>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</si>
  <si>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</si>
  <si>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</si>
  <si>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</si>
  <si>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</si>
  <si>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</si>
  <si>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</si>
  <si>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</si>
  <si>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</si>
  <si>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</si>
  <si>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</si>
  <si>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</si>
  <si>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</si>
  <si>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</si>
  <si>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</si>
  <si>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</si>
  <si>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</si>
  <si>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</si>
  <si>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</si>
  <si>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</si>
  <si>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</si>
  <si>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</si>
  <si>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</si>
  <si>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</si>
  <si>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</si>
  <si>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</si>
  <si>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</si>
  <si>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</si>
  <si>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</si>
  <si>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</si>
  <si>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</si>
  <si>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</si>
  <si>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</si>
  <si>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</si>
  <si>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</si>
  <si>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</si>
  <si>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</si>
  <si>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</si>
  <si>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</si>
  <si>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</si>
  <si>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</si>
  <si>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</si>
  <si>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</si>
  <si>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</si>
  <si>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</si>
  <si>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</si>
  <si>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</si>
  <si>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</si>
  <si>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</si>
  <si>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</si>
  <si>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</si>
  <si>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</si>
  <si>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</si>
  <si>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</si>
  <si>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</si>
  <si>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</si>
  <si>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</si>
  <si>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</si>
  <si>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</si>
  <si>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</si>
  <si>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</si>
  <si>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</si>
  <si>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</si>
  <si>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</si>
  <si>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</si>
  <si>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</si>
  <si>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</si>
  <si>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</si>
  <si>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</si>
  <si>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</si>
  <si>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</si>
  <si>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</si>
  <si>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</si>
  <si>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</si>
  <si>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</si>
  <si>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</si>
  <si>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</si>
  <si>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</si>
  <si>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</si>
  <si>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</si>
  <si>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</si>
  <si>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</si>
  <si>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</si>
  <si>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</si>
  <si>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</si>
  <si>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</si>
  <si>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</si>
  <si>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</si>
  <si>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</si>
  <si>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</si>
  <si>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</si>
  <si>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</si>
  <si>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</si>
  <si>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</si>
  <si>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</si>
  <si>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</si>
  <si>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</si>
  <si>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</si>
  <si>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</si>
  <si>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</si>
  <si>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</si>
  <si>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</si>
  <si>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</si>
  <si>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</si>
  <si>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</si>
  <si>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</si>
  <si>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</si>
  <si>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</si>
  <si>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</si>
  <si>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</si>
  <si>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</si>
  <si>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</si>
  <si>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</si>
  <si>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</si>
  <si>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</si>
  <si>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</si>
  <si>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</si>
  <si>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</si>
  <si>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</si>
  <si>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</si>
  <si>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</si>
  <si>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</si>
  <si>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</si>
  <si>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</si>
  <si>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</si>
  <si>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</si>
  <si>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</si>
  <si>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</si>
  <si>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</si>
  <si>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</si>
  <si>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</si>
  <si>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</si>
  <si>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</si>
  <si>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</si>
  <si>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</si>
  <si>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</si>
  <si>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</si>
  <si>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</si>
  <si>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</si>
  <si>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</si>
  <si>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</si>
  <si>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</si>
  <si>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</si>
  <si>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</si>
  <si>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</si>
  <si>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</si>
  <si>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</si>
  <si>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</si>
  <si>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</si>
  <si>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</si>
  <si>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</si>
  <si>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</si>
  <si>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</si>
  <si>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</si>
  <si>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</si>
  <si>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</si>
  <si>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</si>
  <si>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</si>
  <si>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</si>
  <si>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</si>
  <si>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</si>
  <si>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</si>
  <si>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</si>
  <si>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</si>
  <si>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</si>
  <si>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</si>
  <si>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</si>
  <si>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</si>
  <si>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</si>
  <si>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</si>
  <si>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</si>
  <si>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</si>
  <si>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</si>
  <si>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</si>
  <si>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</si>
  <si>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</si>
  <si>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</si>
  <si>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</si>
  <si>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</si>
  <si>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</si>
  <si>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</si>
  <si>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</si>
  <si>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</si>
  <si>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</si>
  <si>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</si>
  <si>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</si>
  <si>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</si>
  <si>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</si>
  <si>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</si>
  <si>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</si>
  <si>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</si>
  <si>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</si>
  <si>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</si>
  <si>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</si>
  <si>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</si>
  <si>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</si>
  <si>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</si>
  <si>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</si>
  <si>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</si>
  <si>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</si>
  <si>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</si>
  <si>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</si>
  <si>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</si>
  <si>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</si>
  <si>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</si>
  <si>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</si>
  <si>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</si>
  <si>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</si>
  <si>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</si>
  <si>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</si>
  <si>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</si>
  <si>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</si>
  <si>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</si>
  <si>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</si>
  <si>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</si>
  <si>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</si>
  <si>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</si>
  <si>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</si>
  <si>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</si>
  <si>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</si>
  <si>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</si>
  <si>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</si>
  <si>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</si>
  <si>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</si>
  <si>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</si>
  <si>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</si>
  <si>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</si>
  <si>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</si>
  <si>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</si>
  <si>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</si>
  <si>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</si>
  <si>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</si>
  <si>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</si>
  <si>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</si>
  <si>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</si>
  <si>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</si>
  <si>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</si>
  <si>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</si>
  <si>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</si>
  <si>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</si>
  <si>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</si>
  <si>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</si>
  <si>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</si>
  <si>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</si>
  <si>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</si>
  <si>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</si>
  <si>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</si>
  <si>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</si>
  <si>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</si>
  <si>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</si>
  <si>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</si>
  <si>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</si>
  <si>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</si>
  <si>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</si>
  <si>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</si>
  <si>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</si>
  <si>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</si>
  <si>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</si>
  <si>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</si>
  <si>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</si>
  <si>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</si>
  <si>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</si>
  <si>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</si>
  <si>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</si>
  <si>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</si>
  <si>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</si>
  <si>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</si>
  <si>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</si>
  <si>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</si>
  <si>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</si>
  <si>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</si>
  <si>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</si>
  <si>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</si>
  <si>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</si>
  <si>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</si>
  <si>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</si>
  <si>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</si>
  <si>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</si>
  <si>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</si>
  <si>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</si>
  <si>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</si>
  <si>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</si>
  <si>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</si>
  <si>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</si>
  <si>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</si>
  <si>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</si>
  <si>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</si>
  <si>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</si>
  <si>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</si>
  <si>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</si>
  <si>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</si>
  <si>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</si>
  <si>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</si>
  <si>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</si>
  <si>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</si>
  <si>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</si>
  <si>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</si>
  <si>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</si>
  <si>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</si>
  <si>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</si>
  <si>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</si>
  <si>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</si>
  <si>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</si>
  <si>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</si>
  <si>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</si>
  <si>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</si>
  <si>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</si>
  <si>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</si>
  <si>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</si>
  <si>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</si>
  <si>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</si>
  <si>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</si>
  <si>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</si>
  <si>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</si>
  <si>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</si>
  <si>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</si>
  <si>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</si>
  <si>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</si>
  <si>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</si>
  <si>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</si>
  <si>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</si>
  <si>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</si>
  <si>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</si>
  <si>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</si>
  <si>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</si>
  <si>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</si>
  <si>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</si>
  <si>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</si>
  <si>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</si>
  <si>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</si>
  <si>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</si>
  <si>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</si>
  <si>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</si>
  <si>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</si>
  <si>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</si>
  <si>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</si>
  <si>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</si>
  <si>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</si>
  <si>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</si>
  <si>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</si>
  <si>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</si>
  <si>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</si>
  <si>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</si>
  <si>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</si>
  <si>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</si>
  <si>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</si>
  <si>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</si>
  <si>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</si>
  <si>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</si>
  <si>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</si>
  <si>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</si>
  <si>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</si>
  <si>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</si>
  <si>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</si>
  <si>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</si>
  <si>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</si>
  <si>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</si>
  <si>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</si>
  <si>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</si>
  <si>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</si>
  <si>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</si>
  <si>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</si>
  <si>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</si>
  <si>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</si>
  <si>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</si>
  <si>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</si>
  <si>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</si>
  <si>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</si>
  <si>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</si>
  <si>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</si>
  <si>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</si>
  <si>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</si>
  <si>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</si>
  <si>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</si>
  <si>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</si>
  <si>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</si>
  <si>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</si>
  <si>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</si>
  <si>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</si>
  <si>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</si>
  <si>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</si>
  <si>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</si>
  <si>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</si>
  <si>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</si>
  <si>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</si>
  <si>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</si>
  <si>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</si>
  <si>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</si>
  <si>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</si>
  <si>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</si>
  <si>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</si>
  <si>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</si>
  <si>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</si>
  <si>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</si>
  <si>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</si>
  <si>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</si>
  <si>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</si>
  <si>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</si>
  <si>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</si>
  <si>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</si>
  <si>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</si>
  <si>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</si>
  <si>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</si>
  <si>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</si>
  <si>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</si>
  <si>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</si>
  <si>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</si>
  <si>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</si>
  <si>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</si>
  <si>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</si>
  <si>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</si>
  <si>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</si>
  <si>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</si>
  <si>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</si>
  <si>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</si>
  <si>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</si>
  <si>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</si>
  <si>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</si>
  <si>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</si>
  <si>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</si>
  <si>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</si>
  <si>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</si>
  <si>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</si>
  <si>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</si>
  <si>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</si>
  <si>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</si>
  <si>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</si>
  <si>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</si>
  <si>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</si>
  <si>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</si>
  <si>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</si>
  <si>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</si>
  <si>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</si>
  <si>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</si>
  <si>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</si>
  <si>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</si>
  <si>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</si>
  <si>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</si>
  <si>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</si>
  <si>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</si>
  <si>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</si>
  <si>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</si>
  <si>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</si>
  <si>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</si>
  <si>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</si>
  <si>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</si>
  <si>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</si>
  <si>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</si>
  <si>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</si>
  <si>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</si>
  <si>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</si>
  <si>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</si>
  <si>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</si>
  <si>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</si>
  <si>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</si>
  <si>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</si>
  <si>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</si>
  <si>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</si>
  <si>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</si>
  <si>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</si>
  <si>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</si>
  <si>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</si>
  <si>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</si>
  <si>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</si>
  <si>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</si>
  <si>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</si>
  <si>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</si>
  <si>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</si>
  <si>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</si>
  <si>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</si>
  <si>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</si>
  <si>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</si>
  <si>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</si>
  <si>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</si>
  <si>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</si>
  <si>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</si>
  <si>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</si>
  <si>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</si>
  <si>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</si>
  <si>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</si>
  <si>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</si>
  <si>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</si>
  <si>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</si>
  <si>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</si>
  <si>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</si>
  <si>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</si>
  <si>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</si>
  <si>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</si>
  <si>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</si>
  <si>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</si>
  <si>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</si>
  <si>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</si>
  <si>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</si>
  <si>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</si>
  <si>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</si>
  <si>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</si>
  <si>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</si>
  <si>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</si>
  <si>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</si>
  <si>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</si>
  <si>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</si>
  <si>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</si>
  <si>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</si>
  <si>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</si>
  <si>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</si>
  <si>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</si>
  <si>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</si>
  <si>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</si>
  <si>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</si>
  <si>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</si>
  <si>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</si>
  <si>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</si>
  <si>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</si>
  <si>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</si>
  <si>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</si>
  <si>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</si>
  <si>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</si>
  <si>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</si>
  <si>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</si>
  <si>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</si>
  <si>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</si>
  <si>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</si>
  <si>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</si>
  <si>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</si>
  <si>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</si>
  <si>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</si>
  <si>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</si>
  <si>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</si>
  <si>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</si>
  <si>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</si>
  <si>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</si>
  <si>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</si>
  <si>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</si>
  <si>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</si>
  <si>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</si>
  <si>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</si>
  <si>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</si>
  <si>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</si>
  <si>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</si>
  <si>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</si>
  <si>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</si>
  <si>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</si>
  <si>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</si>
  <si>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</si>
  <si>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</si>
  <si>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</si>
  <si>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</si>
  <si>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</si>
  <si>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</si>
  <si>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</si>
  <si>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</si>
  <si>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</si>
  <si>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</si>
  <si>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</si>
  <si>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</si>
  <si>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</si>
  <si>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</si>
  <si>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</si>
  <si>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</si>
  <si>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</si>
  <si>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</si>
  <si>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</si>
  <si>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</si>
  <si>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</si>
  <si>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</si>
  <si>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</si>
  <si>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</si>
  <si>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</si>
  <si>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</si>
  <si>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</si>
  <si>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</si>
  <si>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</si>
  <si>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</si>
  <si>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</si>
  <si>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</si>
  <si>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</si>
  <si>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</si>
  <si>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</si>
  <si>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</si>
  <si>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</si>
  <si>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</si>
  <si>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</si>
  <si>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</si>
  <si>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</si>
  <si>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</si>
  <si>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</si>
  <si>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</si>
  <si>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</si>
  <si>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</si>
  <si>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</si>
  <si>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</si>
  <si>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</si>
  <si>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</si>
  <si>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</si>
  <si>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</si>
  <si>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</si>
  <si>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</si>
  <si>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</si>
  <si>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</si>
  <si>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</si>
  <si>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</si>
  <si>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</si>
  <si>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</si>
  <si>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</si>
  <si>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</si>
  <si>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</si>
  <si>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</si>
  <si>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</si>
  <si>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</si>
  <si>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</si>
  <si>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</si>
  <si>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</si>
  <si>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</si>
  <si>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</si>
  <si>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</si>
  <si>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</si>
  <si>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</si>
  <si>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</si>
  <si>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</si>
  <si>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</si>
  <si>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</si>
  <si>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</si>
  <si>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</si>
  <si>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</si>
  <si>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</si>
  <si>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</si>
  <si>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</si>
  <si>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</si>
  <si>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</si>
  <si>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</si>
  <si>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</si>
  <si>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</si>
  <si>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</si>
  <si>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</si>
  <si>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</si>
  <si>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</si>
  <si>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</si>
  <si>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</si>
  <si>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</si>
  <si>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</si>
  <si>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</si>
  <si>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</si>
  <si>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</si>
  <si>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</si>
  <si>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</si>
  <si>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</si>
  <si>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</si>
  <si>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</si>
  <si>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</si>
  <si>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</si>
  <si>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</si>
  <si>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</si>
  <si>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</si>
  <si>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</si>
  <si>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</si>
  <si>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</si>
  <si>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</si>
  <si>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</si>
  <si>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</si>
  <si>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</si>
  <si>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</si>
  <si>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</si>
  <si>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</si>
  <si>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</si>
  <si>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</si>
  <si>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</si>
  <si>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</si>
  <si>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</si>
  <si>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</si>
  <si>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</si>
  <si>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</si>
  <si>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</si>
  <si>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</si>
  <si>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</si>
  <si>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</si>
  <si>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</si>
  <si>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</si>
  <si>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</si>
  <si>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</si>
  <si>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</si>
  <si>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</si>
  <si>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</si>
  <si>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</si>
  <si>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</si>
  <si>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</si>
  <si>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</si>
  <si>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</si>
  <si>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</si>
  <si>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</si>
  <si>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</si>
  <si>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</si>
  <si>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</si>
  <si>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</si>
  <si>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</si>
  <si>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</si>
  <si>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</si>
  <si>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</si>
  <si>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</si>
  <si>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</si>
  <si>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</si>
  <si>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</si>
  <si>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</si>
  <si>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</si>
  <si>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</si>
  <si>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</si>
  <si>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</si>
  <si>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</si>
  <si>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</si>
  <si>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</si>
  <si>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</si>
  <si>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</si>
  <si>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</si>
  <si>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</si>
  <si>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</si>
  <si>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</si>
  <si>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</si>
  <si>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</si>
  <si>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</si>
  <si>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</si>
  <si>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</si>
  <si>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</si>
  <si>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</si>
  <si>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</si>
  <si>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</si>
  <si>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</si>
  <si>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</si>
  <si>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</si>
  <si>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</si>
  <si>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</si>
  <si>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</si>
  <si>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</si>
  <si>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</si>
  <si>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</si>
  <si>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</si>
  <si>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</si>
  <si>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</si>
  <si>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</si>
  <si>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</si>
  <si>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</si>
  <si>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</si>
  <si>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</si>
  <si>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</si>
  <si>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</si>
  <si>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</si>
  <si>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</si>
  <si>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</si>
  <si>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</si>
  <si>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</si>
  <si>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</si>
  <si>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</si>
  <si>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</si>
  <si>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</si>
  <si>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</si>
  <si>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</si>
  <si>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</si>
  <si>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</si>
  <si>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</si>
  <si>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</si>
  <si>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</si>
  <si>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</si>
  <si>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</si>
  <si>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</si>
  <si>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</si>
  <si>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</si>
  <si>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</si>
  <si>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</si>
  <si>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</si>
  <si>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</si>
  <si>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</si>
  <si>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</si>
  <si>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</si>
  <si>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</si>
  <si>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</si>
  <si>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</si>
  <si>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</si>
  <si>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</si>
  <si>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</si>
  <si>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</si>
  <si>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</si>
  <si>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</si>
  <si>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</si>
  <si>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</si>
  <si>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</si>
  <si>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</si>
  <si>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</si>
  <si>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</si>
  <si>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</si>
  <si>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</si>
  <si>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</si>
  <si>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</si>
  <si>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</si>
  <si>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</si>
  <si>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</si>
  <si>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</si>
  <si>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</si>
  <si>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</si>
  <si>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</si>
  <si>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</si>
  <si>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</si>
  <si>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</si>
  <si>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</si>
  <si>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</si>
  <si>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</si>
  <si>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</si>
  <si>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</si>
  <si>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</si>
  <si>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</si>
  <si>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</si>
  <si>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</si>
  <si>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</si>
  <si>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</si>
  <si>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</si>
  <si>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</si>
  <si>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</si>
  <si>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</si>
  <si>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</si>
  <si>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</si>
  <si>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</si>
  <si>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</si>
  <si>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</si>
  <si>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</si>
  <si>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</si>
  <si>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</si>
  <si>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</si>
  <si>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</si>
  <si>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</si>
  <si>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</si>
  <si>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</si>
  <si>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</si>
  <si>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</si>
  <si>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</si>
  <si>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</si>
  <si>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</si>
  <si>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</si>
  <si>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</si>
  <si>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</si>
  <si>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</si>
  <si>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</si>
  <si>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</si>
  <si>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</si>
  <si>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</si>
  <si>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</si>
  <si>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</si>
  <si>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</si>
  <si>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</si>
  <si>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</si>
  <si>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</si>
  <si>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</si>
  <si>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</si>
  <si>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</si>
  <si>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</si>
  <si>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</si>
  <si>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</si>
  <si>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</si>
  <si>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</si>
  <si>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</si>
  <si>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</si>
  <si>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</si>
  <si>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</si>
  <si>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</si>
  <si>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</si>
  <si>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</si>
  <si>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</si>
  <si>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</si>
  <si>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</si>
  <si>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</si>
  <si>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</si>
  <si>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</si>
  <si>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</si>
  <si>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</si>
  <si>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</si>
  <si>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</si>
  <si>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</si>
  <si>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</si>
  <si>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</si>
  <si>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</si>
  <si>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</si>
  <si>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</si>
  <si>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</si>
  <si>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</si>
  <si>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</si>
  <si>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</si>
  <si>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</si>
  <si>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</si>
  <si>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</si>
  <si>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</si>
  <si>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</si>
  <si>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</si>
  <si>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</si>
  <si>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</si>
  <si>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</si>
  <si>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</si>
  <si>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</si>
  <si>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</si>
  <si>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</si>
  <si>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</si>
  <si>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</si>
  <si>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</si>
  <si>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</si>
  <si>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</si>
  <si>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</si>
  <si>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</si>
  <si>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</si>
  <si>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</si>
  <si>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</si>
  <si>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</si>
  <si>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</si>
  <si>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</si>
  <si>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</si>
  <si>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</si>
  <si>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</si>
  <si>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</si>
  <si>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</si>
  <si>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</si>
  <si>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</si>
  <si>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</si>
  <si>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</si>
  <si>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</si>
  <si>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</si>
  <si>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</si>
  <si>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</si>
  <si>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</si>
  <si>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</si>
  <si>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</si>
  <si>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</si>
  <si>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</si>
  <si>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</si>
  <si>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</si>
  <si>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</si>
  <si>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</si>
  <si>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</si>
  <si>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</si>
  <si>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</si>
  <si>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</si>
  <si>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</si>
  <si>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</si>
  <si>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</si>
  <si>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</si>
  <si>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</si>
  <si>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</si>
  <si>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</si>
  <si>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</si>
  <si>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</si>
  <si>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</si>
  <si>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</si>
  <si>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</si>
  <si>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</si>
  <si>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</si>
  <si>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</si>
  <si>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</si>
  <si>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</si>
  <si>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</si>
  <si>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</si>
  <si>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</si>
  <si>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</si>
  <si>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</si>
  <si>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</si>
  <si>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</si>
  <si>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</si>
  <si>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</si>
  <si>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</si>
  <si>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</si>
  <si>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</si>
  <si>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</si>
  <si>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</si>
  <si>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</si>
  <si>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</si>
  <si>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</si>
  <si>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</si>
  <si>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</si>
  <si>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</si>
  <si>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</si>
  <si>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</si>
  <si>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</si>
  <si>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</si>
  <si>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</si>
  <si>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</si>
  <si>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</si>
  <si>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</si>
  <si>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</si>
  <si>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</si>
  <si>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</si>
  <si>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</si>
  <si>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</si>
  <si>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</si>
  <si>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</si>
  <si>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</si>
  <si>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</si>
  <si>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</si>
  <si>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</si>
  <si>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</si>
  <si>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</si>
  <si>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</si>
  <si>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</si>
  <si>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</si>
  <si>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</si>
  <si>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</si>
  <si>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</si>
  <si>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</si>
  <si>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</si>
  <si>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</si>
  <si>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</si>
  <si>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</si>
  <si>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</si>
  <si>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</si>
  <si>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</si>
  <si>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</si>
  <si>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</si>
  <si>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</si>
  <si>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</si>
  <si>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</si>
  <si>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</si>
  <si>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</si>
  <si>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</si>
  <si>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</si>
  <si>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</si>
  <si>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</si>
  <si>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</si>
  <si>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</si>
  <si>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</si>
  <si>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</si>
  <si>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</si>
  <si>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</si>
  <si>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</si>
  <si>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</si>
  <si>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</si>
  <si>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</si>
  <si>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</si>
  <si>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</si>
  <si>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</si>
  <si>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</si>
  <si>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</si>
  <si>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</si>
  <si>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</si>
  <si>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</si>
  <si>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</si>
  <si>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</si>
  <si>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</si>
  <si>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</si>
  <si>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</si>
  <si>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</si>
  <si>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</si>
  <si>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</si>
  <si>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</si>
  <si>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</si>
  <si>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</si>
  <si>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</si>
  <si>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</si>
  <si>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</si>
  <si>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</si>
  <si>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</si>
  <si>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</si>
  <si>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</si>
  <si>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</si>
  <si>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</si>
  <si>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</si>
  <si>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</si>
  <si>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</si>
  <si>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</si>
  <si>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</si>
  <si>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</si>
  <si>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</si>
  <si>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</si>
  <si>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</si>
  <si>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</si>
  <si>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</si>
  <si>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</si>
  <si>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</si>
  <si>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</si>
  <si>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</si>
  <si>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</si>
  <si>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</si>
  <si>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</si>
  <si>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</si>
  <si>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</si>
  <si>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</si>
  <si>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</si>
  <si>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</si>
  <si>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</si>
  <si>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</si>
  <si>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</si>
  <si>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</si>
  <si>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</si>
  <si>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</si>
  <si>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</si>
  <si>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</si>
  <si>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</si>
  <si>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</si>
  <si>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</si>
  <si>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</si>
  <si>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</si>
  <si>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</si>
  <si>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</si>
  <si>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</si>
  <si>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</si>
  <si>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</si>
  <si>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</si>
  <si>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</si>
  <si>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</si>
  <si>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</si>
  <si>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</si>
  <si>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</si>
  <si>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</si>
  <si>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</si>
  <si>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</si>
  <si>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</si>
  <si>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</si>
  <si>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</si>
  <si>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</si>
  <si>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</si>
  <si>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</si>
  <si>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</si>
  <si>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</si>
  <si>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</si>
  <si>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</si>
  <si>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</si>
  <si>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</si>
  <si>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</si>
  <si>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</si>
  <si>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</si>
  <si>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</si>
  <si>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</si>
  <si>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</si>
  <si>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</si>
  <si>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</si>
  <si>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</si>
  <si>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</si>
  <si>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</si>
  <si>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</si>
  <si>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</si>
  <si>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</si>
  <si>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</si>
  <si>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</si>
  <si>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</si>
  <si>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</si>
  <si>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</si>
  <si>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</si>
  <si>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</si>
  <si>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</si>
  <si>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</si>
  <si>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</si>
  <si>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</si>
  <si>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</si>
  <si>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</si>
  <si>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</si>
  <si>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</si>
  <si>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</si>
  <si>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</si>
  <si>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</si>
  <si>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</si>
  <si>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</si>
  <si>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</si>
  <si>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</si>
  <si>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</si>
  <si>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</si>
  <si>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</si>
  <si>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</si>
  <si>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</si>
  <si>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</si>
  <si>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</si>
  <si>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</si>
  <si>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</si>
  <si>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</si>
  <si>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</si>
  <si>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</si>
  <si>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</si>
  <si>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</si>
  <si>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</si>
  <si>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</si>
  <si>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</si>
  <si>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</si>
  <si>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</si>
  <si>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</si>
  <si>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</si>
  <si>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</si>
  <si>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</si>
  <si>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</si>
  <si>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</si>
  <si>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</si>
  <si>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</si>
  <si>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</si>
  <si>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</si>
  <si>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</si>
  <si>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</si>
  <si>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</si>
  <si>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</si>
  <si>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</si>
  <si>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</si>
  <si>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</si>
  <si>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</si>
  <si>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</si>
  <si>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</si>
  <si>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</si>
  <si>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</si>
  <si>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</si>
  <si>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</si>
  <si>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</si>
  <si>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</si>
  <si>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</si>
  <si>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</si>
  <si>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</si>
  <si>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</si>
  <si>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</si>
  <si>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</si>
  <si>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</si>
  <si>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</si>
  <si>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</si>
  <si>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</si>
  <si>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</si>
  <si>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</si>
  <si>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</si>
  <si>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</si>
  <si>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</si>
  <si>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</si>
  <si>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</si>
  <si>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</si>
  <si>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</si>
  <si>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</si>
  <si>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</si>
  <si>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</si>
  <si>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</si>
  <si>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</si>
  <si>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</si>
  <si>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</si>
  <si>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</si>
  <si>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</si>
  <si>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</si>
  <si>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</si>
  <si>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</si>
  <si>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</si>
  <si>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</si>
  <si>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</si>
  <si>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</si>
  <si>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</si>
  <si>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</si>
  <si>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</si>
  <si>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</si>
  <si>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</si>
  <si>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</si>
  <si>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</si>
  <si>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</si>
  <si>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</si>
  <si>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</si>
  <si>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</si>
  <si>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</si>
  <si>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</si>
  <si>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</si>
  <si>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</si>
  <si>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</si>
  <si>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</si>
  <si>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</si>
  <si>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</si>
  <si>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</si>
  <si>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</si>
  <si>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</si>
  <si>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</si>
  <si>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</si>
  <si>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</si>
  <si>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</si>
  <si>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</si>
  <si>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</si>
  <si>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</si>
  <si>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</si>
  <si>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</si>
  <si>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</si>
  <si>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</si>
  <si>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</si>
  <si>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</si>
  <si>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</si>
  <si>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</si>
  <si>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</si>
  <si>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</si>
  <si>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</si>
  <si>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</si>
  <si>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</si>
  <si>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</si>
  <si>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</si>
  <si>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</si>
  <si>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</si>
  <si>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</si>
  <si>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</si>
  <si>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</si>
  <si>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</si>
  <si>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</si>
  <si>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</si>
  <si>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</si>
  <si>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</si>
  <si>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</si>
  <si>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</si>
  <si>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</si>
  <si>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</si>
  <si>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</si>
  <si>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</si>
  <si>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</si>
  <si>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</si>
  <si>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</si>
  <si>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</si>
  <si>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</si>
  <si>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</si>
  <si>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</si>
  <si>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</si>
  <si>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</si>
  <si>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</si>
  <si>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</si>
  <si>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</si>
  <si>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</si>
  <si>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</si>
  <si>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</si>
  <si>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</si>
  <si>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</si>
  <si>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</si>
  <si>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</si>
  <si>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</si>
  <si>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</si>
  <si>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</si>
  <si>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</si>
  <si>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</si>
  <si>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</si>
  <si>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</si>
  <si>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</si>
  <si>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</si>
  <si>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</si>
  <si>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</si>
  <si>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</si>
  <si>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</si>
  <si>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</si>
  <si>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</si>
  <si>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</si>
  <si>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</si>
  <si>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</si>
  <si>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</si>
  <si>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</si>
  <si>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</si>
  <si>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</si>
  <si>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</si>
  <si>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</si>
  <si>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</si>
  <si>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</si>
  <si>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</si>
  <si>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</si>
  <si>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</si>
  <si>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</si>
  <si>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</si>
  <si>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</si>
  <si>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</si>
  <si>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</si>
  <si>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</si>
  <si>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</si>
  <si>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</si>
  <si>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</si>
  <si>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</si>
  <si>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</si>
  <si>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</si>
  <si>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</si>
  <si>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</si>
  <si>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</si>
  <si>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</si>
  <si>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</si>
  <si>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</si>
  <si>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</si>
  <si>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</si>
  <si>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</si>
  <si>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</si>
  <si>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</si>
  <si>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</si>
  <si>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</si>
  <si>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</si>
  <si>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</si>
  <si>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</si>
  <si>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</si>
  <si>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</si>
  <si>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</si>
  <si>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</si>
  <si>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</si>
  <si>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</si>
  <si>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</si>
  <si>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</si>
  <si>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</si>
  <si>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</si>
  <si>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</si>
  <si>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</si>
  <si>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</si>
  <si>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</si>
  <si>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</si>
  <si>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</si>
  <si>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</si>
  <si>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</si>
  <si>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</si>
  <si>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</si>
  <si>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</si>
  <si>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</si>
  <si>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</si>
  <si>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</si>
  <si>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</si>
  <si>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</si>
  <si>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</si>
  <si>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</si>
  <si>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</si>
  <si>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</si>
  <si>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</si>
  <si>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</si>
  <si>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</si>
  <si>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</si>
  <si>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</si>
  <si>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</si>
  <si>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</si>
  <si>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</si>
  <si>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</si>
  <si>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</si>
  <si>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</si>
  <si>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</si>
  <si>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</si>
  <si>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</si>
  <si>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</si>
  <si>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</si>
  <si>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</si>
  <si>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</si>
  <si>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</si>
  <si>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</si>
  <si>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</si>
  <si>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</si>
  <si>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</si>
  <si>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</si>
  <si>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</si>
  <si>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</si>
  <si>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</si>
  <si>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</si>
  <si>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</si>
  <si>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</si>
  <si>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</si>
  <si>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</si>
  <si>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</si>
  <si>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</si>
  <si>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</si>
  <si>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</si>
  <si>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</si>
  <si>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</si>
  <si>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</si>
  <si>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</si>
  <si>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</si>
  <si>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</si>
  <si>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</si>
  <si>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</si>
  <si>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</si>
  <si>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</si>
  <si>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</si>
  <si>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</si>
  <si>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</si>
  <si>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</si>
  <si>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</si>
  <si>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</si>
  <si>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</si>
  <si>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</si>
  <si>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</si>
  <si>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</si>
  <si>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</si>
  <si>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</si>
  <si>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</si>
  <si>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</si>
  <si>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</si>
  <si>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</si>
  <si>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</si>
  <si>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</si>
  <si>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</si>
  <si>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</si>
  <si>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</si>
  <si>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</si>
  <si>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</si>
  <si>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</si>
  <si>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</si>
  <si>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</si>
  <si>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</si>
  <si>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</si>
  <si>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</si>
  <si>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</si>
  <si>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</si>
  <si>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</si>
  <si>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</si>
  <si>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</si>
  <si>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</si>
  <si>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</si>
  <si>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</si>
  <si>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</si>
  <si>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</si>
  <si>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</si>
  <si>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</si>
  <si>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</si>
  <si>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</si>
  <si>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</si>
  <si>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</si>
  <si>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</si>
  <si>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</si>
  <si>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</si>
  <si>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</si>
  <si>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</si>
  <si>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</si>
  <si>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</si>
  <si>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</si>
  <si>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</si>
  <si>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</si>
  <si>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</si>
  <si>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</si>
  <si>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</si>
  <si>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</si>
  <si>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</si>
  <si>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</si>
  <si>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</si>
  <si>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</si>
  <si>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</si>
  <si>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</si>
  <si>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</si>
  <si>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</si>
  <si>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</si>
  <si>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</si>
  <si>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</si>
  <si>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</si>
  <si>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</si>
  <si>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</si>
  <si>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</si>
  <si>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</si>
  <si>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</si>
  <si>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</si>
  <si>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</si>
  <si>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</si>
  <si>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</si>
  <si>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</si>
  <si>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</si>
  <si>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</si>
  <si>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</si>
  <si>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</si>
  <si>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</si>
  <si>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</si>
  <si>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</si>
  <si>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</si>
  <si>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</si>
  <si>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</si>
  <si>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</si>
  <si>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</si>
  <si>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</si>
  <si>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</si>
  <si>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</si>
  <si>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</si>
  <si>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</si>
  <si>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</si>
  <si>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</si>
  <si>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</si>
  <si>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</si>
  <si>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</si>
  <si>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</si>
  <si>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</si>
  <si>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</si>
  <si>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</si>
  <si>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</si>
  <si>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</si>
  <si>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</si>
  <si>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</si>
  <si>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</si>
  <si>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</si>
  <si>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</si>
  <si>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</si>
  <si>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</si>
  <si>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</si>
  <si>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</si>
  <si>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</si>
  <si>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</si>
  <si>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</si>
  <si>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</si>
  <si>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</si>
  <si>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</si>
  <si>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</si>
  <si>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</si>
  <si>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</si>
  <si>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</si>
  <si>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</si>
  <si>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</si>
  <si>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</si>
  <si>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</si>
  <si>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</si>
  <si>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</si>
  <si>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</si>
  <si>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</si>
  <si>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</si>
  <si>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</si>
  <si>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</si>
  <si>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</si>
  <si>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</si>
  <si>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</si>
  <si>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</si>
  <si>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</si>
  <si>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</si>
  <si>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</si>
  <si>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</si>
  <si>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</si>
  <si>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</si>
  <si>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</si>
  <si>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</si>
  <si>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</si>
  <si>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</si>
  <si>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</si>
  <si>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</si>
  <si>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</si>
  <si>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</si>
  <si>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</si>
  <si>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</si>
  <si>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</si>
  <si>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</si>
  <si>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</si>
  <si>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</si>
  <si>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</si>
  <si>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</si>
  <si>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</si>
  <si>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</si>
  <si>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</si>
  <si>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</si>
  <si>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</si>
  <si>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</si>
  <si>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</si>
  <si>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</si>
  <si>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</si>
  <si>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</si>
  <si>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</si>
  <si>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</si>
  <si>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</si>
  <si>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</si>
  <si>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</si>
  <si>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</si>
  <si>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</si>
  <si>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</si>
  <si>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</si>
  <si>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</si>
  <si>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</si>
  <si>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</si>
  <si>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</si>
  <si>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</si>
  <si>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</si>
  <si>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</si>
  <si>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</si>
  <si>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</si>
  <si>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</si>
  <si>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</si>
  <si>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</si>
  <si>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</si>
  <si>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</si>
  <si>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</si>
  <si>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</si>
  <si>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</si>
  <si>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</si>
  <si>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</si>
  <si>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</si>
  <si>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</si>
  <si>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</si>
  <si>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</si>
  <si>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</si>
  <si>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</si>
  <si>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</si>
  <si>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</si>
  <si>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</si>
  <si>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</si>
  <si>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</si>
  <si>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</si>
  <si>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</si>
  <si>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</si>
  <si>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</si>
  <si>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</si>
  <si>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</si>
  <si>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</si>
  <si>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</si>
  <si>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</si>
  <si>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</si>
  <si>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</si>
  <si>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</si>
  <si>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</si>
  <si>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</si>
  <si>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</si>
  <si>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</si>
  <si>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</si>
  <si>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</si>
  <si>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</si>
  <si>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</si>
  <si>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</si>
  <si>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</si>
  <si>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</si>
  <si>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</si>
  <si>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</si>
  <si>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</si>
  <si>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</si>
  <si>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</si>
  <si>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</si>
  <si>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</si>
  <si>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</si>
  <si>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</si>
  <si>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</si>
  <si>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</si>
  <si>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</si>
  <si>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</si>
  <si>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</si>
  <si>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</si>
  <si>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</si>
  <si>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</si>
  <si>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</si>
  <si>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</si>
  <si>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</si>
  <si>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</si>
  <si>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</si>
  <si>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</si>
  <si>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</si>
  <si>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</si>
  <si>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</si>
  <si>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</si>
  <si>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</si>
  <si>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</si>
  <si>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</si>
  <si>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</si>
  <si>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</si>
  <si>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</si>
  <si>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</si>
  <si>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</si>
  <si>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</si>
  <si>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</si>
  <si>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</si>
  <si>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</si>
  <si>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</si>
  <si>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</si>
  <si>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</si>
  <si>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</si>
  <si>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</si>
  <si>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</si>
  <si>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</si>
  <si>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</si>
  <si>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</si>
  <si>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</si>
  <si>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</si>
  <si>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</si>
  <si>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</si>
  <si>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</si>
  <si>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</si>
  <si>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</si>
  <si>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</si>
  <si>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</si>
  <si>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</si>
  <si>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</si>
  <si>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</si>
  <si>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</si>
  <si>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</si>
  <si>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</si>
  <si>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</si>
  <si>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</si>
  <si>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</si>
  <si>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</si>
  <si>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</si>
  <si>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</si>
  <si>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</si>
  <si>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</si>
  <si>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</si>
  <si>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</si>
  <si>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</si>
  <si>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</si>
  <si>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</si>
  <si>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</si>
  <si>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</si>
  <si>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</si>
  <si>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</si>
  <si>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</si>
  <si>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</si>
  <si>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</si>
  <si>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</si>
  <si>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</si>
  <si>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</si>
  <si>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</si>
  <si>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</si>
  <si>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</si>
  <si>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</si>
  <si>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</si>
  <si>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</si>
  <si>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</si>
  <si>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</si>
  <si>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</si>
  <si>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</si>
  <si>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</si>
  <si>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</si>
  <si>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</si>
  <si>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</si>
  <si>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</si>
  <si>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</si>
  <si>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</si>
  <si>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</si>
  <si>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</si>
  <si>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</si>
  <si>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</si>
  <si>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</si>
  <si>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</si>
  <si>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</si>
  <si>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</si>
  <si>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</si>
  <si>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</si>
  <si>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</si>
  <si>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</si>
  <si>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</si>
  <si>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</si>
  <si>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</si>
  <si>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</si>
  <si>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</si>
  <si>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</si>
  <si>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</si>
  <si>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</si>
  <si>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</si>
  <si>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</si>
  <si>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</si>
  <si>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</si>
  <si>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</si>
  <si>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</si>
  <si>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</si>
  <si>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</si>
  <si>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</si>
  <si>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</si>
  <si>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</si>
  <si>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</si>
  <si>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</si>
  <si>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</si>
  <si>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</si>
  <si>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</si>
  <si>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</si>
  <si>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</si>
  <si>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</si>
  <si>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</si>
  <si>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</si>
  <si>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</si>
  <si>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</si>
  <si>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</si>
  <si>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</si>
  <si>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</si>
  <si>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</si>
  <si>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</si>
  <si>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</si>
  <si>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</si>
  <si>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</si>
  <si>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</si>
  <si>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</si>
  <si>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</si>
  <si>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</si>
  <si>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</si>
  <si>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</si>
  <si>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</si>
  <si>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</si>
  <si>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</si>
  <si>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</si>
  <si>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</si>
  <si>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</si>
  <si>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</si>
  <si>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</si>
  <si>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</si>
  <si>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</si>
  <si>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</si>
  <si>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</si>
  <si>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</si>
  <si>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</si>
  <si>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</si>
  <si>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</si>
  <si>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</si>
  <si>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</si>
  <si>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</si>
  <si>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</si>
  <si>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</si>
  <si>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</si>
  <si>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</si>
  <si>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</si>
  <si>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</si>
  <si>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</si>
  <si>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</si>
  <si>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</si>
  <si>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</si>
  <si>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</si>
  <si>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</si>
  <si>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</si>
  <si>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</si>
  <si>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</si>
  <si>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</si>
  <si>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</si>
  <si>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</si>
  <si>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</si>
  <si>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</si>
  <si>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</si>
  <si>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</si>
  <si>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</si>
  <si>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</si>
  <si>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</si>
  <si>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</si>
  <si>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</si>
  <si>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</si>
  <si>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</si>
  <si>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</si>
  <si>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</si>
  <si>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</si>
  <si>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</si>
  <si>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</si>
  <si>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</si>
  <si>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</si>
  <si>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</si>
  <si>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</si>
  <si>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</si>
  <si>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</si>
  <si>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</si>
  <si>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</si>
  <si>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</si>
  <si>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</si>
  <si>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</si>
  <si>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</si>
  <si>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</si>
  <si>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</si>
  <si>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</si>
  <si>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</si>
  <si>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</si>
  <si>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</si>
  <si>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</si>
  <si>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</si>
  <si>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</si>
  <si>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</si>
  <si>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</si>
  <si>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</si>
  <si>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</si>
  <si>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</si>
  <si>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</si>
  <si>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</si>
  <si>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</si>
  <si>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</si>
  <si>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</si>
  <si>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</si>
  <si>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</si>
  <si>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</si>
  <si>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</si>
  <si>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</si>
  <si>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</si>
  <si>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</si>
  <si>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</si>
  <si>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</si>
  <si>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</si>
  <si>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</si>
  <si>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</si>
  <si>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</si>
  <si>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</si>
  <si>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</si>
  <si>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</si>
  <si>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</si>
  <si>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</si>
  <si>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</si>
  <si>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</si>
  <si>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</si>
  <si>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</si>
  <si>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</si>
  <si>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</si>
  <si>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</si>
  <si>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</si>
  <si>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</si>
  <si>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</si>
  <si>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</si>
  <si>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</si>
  <si>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</si>
  <si>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</si>
  <si>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</si>
  <si>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</si>
  <si>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</si>
  <si>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</si>
  <si>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</si>
  <si>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</si>
  <si>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</si>
  <si>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</si>
  <si>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</si>
  <si>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</si>
  <si>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</si>
  <si>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</si>
  <si>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</si>
  <si>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</si>
  <si>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</si>
  <si>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</si>
  <si>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</si>
  <si>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</si>
  <si>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</si>
  <si>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</si>
  <si>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</si>
  <si>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</si>
  <si>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</si>
  <si>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</si>
  <si>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</si>
  <si>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</si>
  <si>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</si>
  <si>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</si>
  <si>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</si>
  <si>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</si>
  <si>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</si>
  <si>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</si>
  <si>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</si>
  <si>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</si>
  <si>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</si>
  <si>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</si>
  <si>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</si>
  <si>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</si>
  <si>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</si>
  <si>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</si>
  <si>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</si>
  <si>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</si>
  <si>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</si>
  <si>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</si>
  <si>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</si>
  <si>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</si>
  <si>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</si>
  <si>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</si>
  <si>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</si>
  <si>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</si>
  <si>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</si>
  <si>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</si>
  <si>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</si>
  <si>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</si>
  <si>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</si>
  <si>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</si>
  <si>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</si>
  <si>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</si>
  <si>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</si>
  <si>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</si>
  <si>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</si>
  <si>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</si>
  <si>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</si>
  <si>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</si>
  <si>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</si>
  <si>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</si>
  <si>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</si>
  <si>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</si>
  <si>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</si>
  <si>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</si>
  <si>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</si>
  <si>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</si>
  <si>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</si>
  <si>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</si>
  <si>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</si>
  <si>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</si>
  <si>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</si>
  <si>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</si>
  <si>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</si>
  <si>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</si>
  <si>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</si>
  <si>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</si>
  <si>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</si>
  <si>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</si>
  <si>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</si>
  <si>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</si>
  <si>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</si>
  <si>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</si>
  <si>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</si>
  <si>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</si>
  <si>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</si>
  <si>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</si>
  <si>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</si>
  <si>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</si>
  <si>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</si>
  <si>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</si>
  <si>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</si>
  <si>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</si>
  <si>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</si>
  <si>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</si>
  <si>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</si>
  <si>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</si>
  <si>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</si>
  <si>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</si>
  <si>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</si>
  <si>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</si>
  <si>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</si>
  <si>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</si>
  <si>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</si>
  <si>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</si>
  <si>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</si>
  <si>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</si>
  <si>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</si>
  <si>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</si>
  <si>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</si>
  <si>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</si>
  <si>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</si>
  <si>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</si>
  <si>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</si>
  <si>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</si>
  <si>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</si>
  <si>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</si>
  <si>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</si>
  <si>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</si>
  <si>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</si>
  <si>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</si>
  <si>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</si>
  <si>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</si>
  <si>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</si>
  <si>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</si>
  <si>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</si>
  <si>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</si>
  <si>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</si>
  <si>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</si>
  <si>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</si>
  <si>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</si>
  <si>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</si>
  <si>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</si>
  <si>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</si>
  <si>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</si>
  <si>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</si>
  <si>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</si>
  <si>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</si>
  <si>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</si>
  <si>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</si>
  <si>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</si>
  <si>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</si>
  <si>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</si>
  <si>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</si>
  <si>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</si>
  <si>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</si>
  <si>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</si>
  <si>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</si>
  <si>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</si>
  <si>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</si>
  <si>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</si>
  <si>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</si>
  <si>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</si>
  <si>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</si>
  <si>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</si>
  <si>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</si>
  <si>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</si>
  <si>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</si>
  <si>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</si>
  <si>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</si>
  <si>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</si>
  <si>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</si>
  <si>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</si>
  <si>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</si>
  <si>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</si>
  <si>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</si>
  <si>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</si>
  <si>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</si>
  <si>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</si>
  <si>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</si>
  <si>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</si>
  <si>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</si>
  <si>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</si>
  <si>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</si>
  <si>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</si>
  <si>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</si>
  <si>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</si>
  <si>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</si>
  <si>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</si>
  <si>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</si>
  <si>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</si>
  <si>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</si>
  <si>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</si>
  <si>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</si>
  <si>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</si>
  <si>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</si>
  <si>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</si>
  <si>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</si>
  <si>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</si>
  <si>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</si>
  <si>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</si>
  <si>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</si>
  <si>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</si>
  <si>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</si>
  <si>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</si>
  <si>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</si>
  <si>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</si>
  <si>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</si>
  <si>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</si>
  <si>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</si>
  <si>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</si>
  <si>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</si>
  <si>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</si>
  <si>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</si>
  <si>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</si>
  <si>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</si>
  <si>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</si>
  <si>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</si>
  <si>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</si>
  <si>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</si>
  <si>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</si>
  <si>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</si>
  <si>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</si>
  <si>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</si>
  <si>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</si>
  <si>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</si>
  <si>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</si>
  <si>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</si>
  <si>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</si>
  <si>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</si>
  <si>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</si>
  <si>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</si>
  <si>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</si>
  <si>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</si>
  <si>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</si>
  <si>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</si>
  <si>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</si>
  <si>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</si>
  <si>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</si>
  <si>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</si>
  <si>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</si>
  <si>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</si>
  <si>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</si>
  <si>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</si>
  <si>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</si>
  <si>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</si>
  <si>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</si>
  <si>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</si>
  <si>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</si>
  <si>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</si>
  <si>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</si>
  <si>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</si>
  <si>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</si>
  <si>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</si>
  <si>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</si>
  <si>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</si>
  <si>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</si>
  <si>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</si>
  <si>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</si>
  <si>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</si>
  <si>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</si>
  <si>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</si>
  <si>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</si>
  <si>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</si>
  <si>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</si>
  <si>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</si>
  <si>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</si>
  <si>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</si>
  <si>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</si>
  <si>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</si>
  <si>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</si>
  <si>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</si>
  <si>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</si>
  <si>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</si>
  <si>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</si>
  <si>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</si>
  <si>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</si>
  <si>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</si>
  <si>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</si>
  <si>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</si>
  <si>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</si>
  <si>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</si>
  <si>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</si>
  <si>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</si>
  <si>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</si>
  <si>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</si>
  <si>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</si>
  <si>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</si>
  <si>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</si>
  <si>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</si>
  <si>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</si>
  <si>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</si>
  <si>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</si>
  <si>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</si>
  <si>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</si>
  <si>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</si>
  <si>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</si>
  <si>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</si>
  <si>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</si>
  <si>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</si>
  <si>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</si>
  <si>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</si>
  <si>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</si>
  <si>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</si>
  <si>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</si>
  <si>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</si>
  <si>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</si>
  <si>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</si>
  <si>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</si>
  <si>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</si>
  <si>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</si>
  <si>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</si>
  <si>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</si>
  <si>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</si>
  <si>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</si>
  <si>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</si>
  <si>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</si>
  <si>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</si>
  <si>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</si>
  <si>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</si>
  <si>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</si>
  <si>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</si>
  <si>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</si>
  <si>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</si>
  <si>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</si>
  <si>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</si>
  <si>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</si>
  <si>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</si>
  <si>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</si>
  <si>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</si>
  <si>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</si>
  <si>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</si>
  <si>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</si>
  <si>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</si>
  <si>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</si>
  <si>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</si>
  <si>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</si>
  <si>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</si>
  <si>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</si>
  <si>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</si>
  <si>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</si>
  <si>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</si>
  <si>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</si>
  <si>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</si>
  <si>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</si>
  <si>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</si>
  <si>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</si>
  <si>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</si>
  <si>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</si>
  <si>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</si>
  <si>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</si>
  <si>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</si>
  <si>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</si>
  <si>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</si>
  <si>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</si>
  <si>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</si>
  <si>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</si>
  <si>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</si>
  <si>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</si>
  <si>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</si>
  <si>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</si>
  <si>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</si>
  <si>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</si>
  <si>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</si>
  <si>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</si>
  <si>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</si>
  <si>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</si>
  <si>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</si>
  <si>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</si>
  <si>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</si>
  <si>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</si>
  <si>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</si>
  <si>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</si>
  <si>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</si>
  <si>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</si>
  <si>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</si>
  <si>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</si>
  <si>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</si>
  <si>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</si>
  <si>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</si>
  <si>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</si>
  <si>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</si>
  <si>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</si>
  <si>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</si>
  <si>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</si>
  <si>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</si>
  <si>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</si>
  <si>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</si>
  <si>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</si>
  <si>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</si>
  <si>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</si>
  <si>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</si>
  <si>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</si>
  <si>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</si>
  <si>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</si>
  <si>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</si>
  <si>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</si>
  <si>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</si>
  <si>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</si>
  <si>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</si>
  <si>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</si>
  <si>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</si>
  <si>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</si>
  <si>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</si>
  <si>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</si>
  <si>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</si>
  <si>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</si>
  <si>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</si>
  <si>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</si>
  <si>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</si>
  <si>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</si>
  <si>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</si>
  <si>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</si>
  <si>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</si>
  <si>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</si>
  <si>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</si>
  <si>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</si>
  <si>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</si>
  <si>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</si>
  <si>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</si>
  <si>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</si>
  <si>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</si>
  <si>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</si>
  <si>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</si>
  <si>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</si>
  <si>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</si>
  <si>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</si>
  <si>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</si>
  <si>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</si>
  <si>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</si>
  <si>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</si>
  <si>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</si>
  <si>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</si>
  <si>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</si>
  <si>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</si>
  <si>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</si>
  <si>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</si>
  <si>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</si>
  <si>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</si>
  <si>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</si>
  <si>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</si>
  <si>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</si>
  <si>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</si>
  <si>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</si>
  <si>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</si>
  <si>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</si>
  <si>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</si>
  <si>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</si>
  <si>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</si>
  <si>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</si>
  <si>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</si>
  <si>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</si>
  <si>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</si>
  <si>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</si>
  <si>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</si>
  <si>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</si>
  <si>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</si>
  <si>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</si>
  <si>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</si>
  <si>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</si>
  <si>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</si>
  <si>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</si>
  <si>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</si>
  <si>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</si>
  <si>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</si>
  <si>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</si>
  <si>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</si>
  <si>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</si>
  <si>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</si>
  <si>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</si>
  <si>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</si>
  <si>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</si>
  <si>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</si>
  <si>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</si>
  <si>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</si>
  <si>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</si>
  <si>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</si>
  <si>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</si>
  <si>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</si>
  <si>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</si>
  <si>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</si>
  <si>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</si>
  <si>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</si>
  <si>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</si>
  <si>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</si>
  <si>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</si>
  <si>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</si>
  <si>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</si>
  <si>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</si>
  <si>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</si>
  <si>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</si>
  <si>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</si>
  <si>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</si>
  <si>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</si>
  <si>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</si>
  <si>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</si>
  <si>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</si>
  <si>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</si>
  <si>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</si>
  <si>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</si>
  <si>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</si>
  <si>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</si>
  <si>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</si>
  <si>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</si>
  <si>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</si>
  <si>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</si>
  <si>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</si>
  <si>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</si>
  <si>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</si>
  <si>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</si>
  <si>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</si>
  <si>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</si>
  <si>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</si>
  <si>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</si>
  <si>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</si>
  <si>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</si>
  <si>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</si>
  <si>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</si>
  <si>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</si>
  <si>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</si>
  <si>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</si>
  <si>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</si>
  <si>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</si>
  <si>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</si>
  <si>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</si>
  <si>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</si>
  <si>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</si>
  <si>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</si>
  <si>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</si>
  <si>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</si>
  <si>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</si>
  <si>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</si>
  <si>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</si>
  <si>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</si>
  <si>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</si>
  <si>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</si>
  <si>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</si>
  <si>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</si>
  <si>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</si>
  <si>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</si>
  <si>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</si>
  <si>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</si>
  <si>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</si>
  <si>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</si>
  <si>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</si>
  <si>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</si>
  <si>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</si>
  <si>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</si>
  <si>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</si>
  <si>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</si>
  <si>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</si>
  <si>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</si>
  <si>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</si>
  <si>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</si>
  <si>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</si>
  <si>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</si>
  <si>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</si>
  <si>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</si>
  <si>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</si>
  <si>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</si>
  <si>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</si>
  <si>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</si>
  <si>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</si>
  <si>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</si>
  <si>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</si>
  <si>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</si>
  <si>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</si>
  <si>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</si>
  <si>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</si>
  <si>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</si>
  <si>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</si>
  <si>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</si>
  <si>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</si>
  <si>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</si>
  <si>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</si>
  <si>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</si>
  <si>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</si>
  <si>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</si>
  <si>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</si>
  <si>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</si>
  <si>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</si>
  <si>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</si>
  <si>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</si>
  <si>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</si>
  <si>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</si>
  <si>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</si>
  <si>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</si>
  <si>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</si>
  <si>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</si>
  <si>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</si>
  <si>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</si>
  <si>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</si>
  <si>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</si>
  <si>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</si>
  <si>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</si>
  <si>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</si>
  <si>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</si>
  <si>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</si>
  <si>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</si>
  <si>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</si>
  <si>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</si>
  <si>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</si>
  <si>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</si>
  <si>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</si>
  <si>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</si>
  <si>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</si>
  <si>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</si>
  <si>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</si>
  <si>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</si>
  <si>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</si>
  <si>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</si>
  <si>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</si>
  <si>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</si>
  <si>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</si>
  <si>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</si>
  <si>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</si>
  <si>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</si>
  <si>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</si>
  <si>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</si>
  <si>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</si>
  <si>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</si>
  <si>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</si>
  <si>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</si>
  <si>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</si>
  <si>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</si>
  <si>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</si>
  <si>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</si>
  <si>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</si>
  <si>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</si>
  <si>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</si>
  <si>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</si>
  <si>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</si>
  <si>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</si>
  <si>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</si>
  <si>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</si>
  <si>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</si>
  <si>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</si>
  <si>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</si>
  <si>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</si>
  <si>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</si>
  <si>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</si>
  <si>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</si>
  <si>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</si>
  <si>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</si>
  <si>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</si>
  <si>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</si>
  <si>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</si>
  <si>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</si>
  <si>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</si>
  <si>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</si>
  <si>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</si>
  <si>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</si>
  <si>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</si>
  <si>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</si>
  <si>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</si>
  <si>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</si>
  <si>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</si>
  <si>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</si>
  <si>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</si>
  <si>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</si>
  <si>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</si>
  <si>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</si>
  <si>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</si>
  <si>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</si>
  <si>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</si>
  <si>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</si>
  <si>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</si>
  <si>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</si>
  <si>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</si>
  <si>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</si>
  <si>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</si>
  <si>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</si>
  <si>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</si>
  <si>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</si>
  <si>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</si>
  <si>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</si>
  <si>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</si>
  <si>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</si>
  <si>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</si>
  <si>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</si>
  <si>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</si>
  <si>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</si>
  <si>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</si>
  <si>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</si>
  <si>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</si>
  <si>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</si>
  <si>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</si>
  <si>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</si>
  <si>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</si>
  <si>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</si>
  <si>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</si>
  <si>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</si>
  <si>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</si>
  <si>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</si>
  <si>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</si>
  <si>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</si>
  <si>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</si>
  <si>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</si>
  <si>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</si>
  <si>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</si>
  <si>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</si>
  <si>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</si>
  <si>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</si>
  <si>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</si>
  <si>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</si>
  <si>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</si>
  <si>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</si>
  <si>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</si>
  <si>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</si>
  <si>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</si>
  <si>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</si>
  <si>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</si>
  <si>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</si>
  <si>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</si>
  <si>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</si>
  <si>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</si>
  <si>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</si>
  <si>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</si>
  <si>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</si>
  <si>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</si>
  <si>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</si>
  <si>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</si>
  <si>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</si>
  <si>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</si>
  <si>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</si>
  <si>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</si>
  <si>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</si>
  <si>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</si>
  <si>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</si>
  <si>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</si>
  <si>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</si>
  <si>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</si>
  <si>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</si>
  <si>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</si>
  <si>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</si>
  <si>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</si>
  <si>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</si>
  <si>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</si>
  <si>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</si>
  <si>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</si>
  <si>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</si>
  <si>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</si>
  <si>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</si>
  <si>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</si>
  <si>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</si>
  <si>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</si>
  <si>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</si>
  <si>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</si>
  <si>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</si>
  <si>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</si>
  <si>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</si>
  <si>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</si>
  <si>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</si>
  <si>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</si>
  <si>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</si>
  <si>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</si>
  <si>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</si>
  <si>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</si>
  <si>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</si>
  <si>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</si>
  <si>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</si>
  <si>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</si>
  <si>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</si>
  <si>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</si>
  <si>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</si>
  <si>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</si>
  <si>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</si>
  <si>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</si>
  <si>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</si>
  <si>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</si>
  <si>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</si>
  <si>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</si>
  <si>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</si>
  <si>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</si>
  <si>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</si>
  <si>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</si>
  <si>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</si>
  <si>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</si>
  <si>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</si>
  <si>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</si>
  <si>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</si>
  <si>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</si>
  <si>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</si>
  <si>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</si>
  <si>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</si>
  <si>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</si>
  <si>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</si>
  <si>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</si>
  <si>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</si>
  <si>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</si>
  <si>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</si>
  <si>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</si>
  <si>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</si>
  <si>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</si>
  <si>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</si>
  <si>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</si>
  <si>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</si>
  <si>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</si>
  <si>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</si>
  <si>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</si>
  <si>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</si>
  <si>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</si>
  <si>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</si>
  <si>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</si>
  <si>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</si>
  <si>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</si>
  <si>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</si>
  <si>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</si>
  <si>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</si>
  <si>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</si>
  <si>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</si>
  <si>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</si>
  <si>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</si>
  <si>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</si>
  <si>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</si>
  <si>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</si>
  <si>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</si>
  <si>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</si>
  <si>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</si>
  <si>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</si>
  <si>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</si>
  <si>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</si>
  <si>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</si>
  <si>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</si>
  <si>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</si>
  <si>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</si>
  <si>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</si>
  <si>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</si>
  <si>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</si>
  <si>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</si>
  <si>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</si>
  <si>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</si>
  <si>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</si>
  <si>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</si>
  <si>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</si>
  <si>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</si>
  <si>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</si>
  <si>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</si>
  <si>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</si>
  <si>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</si>
  <si>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</si>
  <si>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</si>
  <si>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</si>
  <si>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</si>
  <si>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</si>
  <si>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</si>
  <si>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</si>
  <si>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</si>
  <si>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</si>
  <si>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</si>
  <si>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</si>
  <si>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</si>
  <si>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</si>
  <si>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</si>
  <si>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</si>
  <si>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</si>
  <si>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</si>
  <si>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</si>
  <si>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</si>
  <si>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</si>
  <si>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</si>
  <si>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</si>
  <si>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</si>
  <si>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</si>
  <si>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</si>
  <si>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</si>
  <si>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</si>
  <si>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</si>
  <si>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</si>
  <si>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</si>
  <si>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</si>
  <si>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</si>
  <si>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</si>
  <si>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</si>
  <si>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</si>
  <si>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</si>
  <si>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</si>
  <si>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</si>
  <si>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</si>
  <si>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</si>
  <si>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</si>
  <si>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</si>
  <si>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</si>
  <si>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</si>
  <si>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</si>
  <si>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</si>
  <si>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</si>
  <si>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</si>
  <si>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</si>
  <si>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</si>
  <si>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</si>
  <si>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</si>
  <si>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</si>
  <si>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</si>
  <si>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</si>
  <si>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</si>
  <si>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</si>
  <si>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</si>
  <si>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</si>
  <si>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</si>
  <si>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</si>
  <si>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</si>
  <si>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</si>
  <si>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</si>
  <si>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</si>
  <si>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</si>
  <si>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</si>
  <si>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</si>
  <si>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</si>
  <si>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</si>
  <si>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</si>
  <si>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</si>
  <si>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</si>
  <si>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</si>
  <si>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</si>
  <si>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</si>
  <si>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</si>
  <si>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</si>
  <si>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</si>
  <si>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</si>
  <si>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</si>
  <si>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</si>
  <si>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</si>
  <si>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</si>
  <si>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</si>
  <si>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</si>
  <si>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</si>
  <si>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</si>
  <si>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</si>
  <si>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</si>
  <si>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</si>
  <si>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</si>
  <si>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</si>
  <si>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</si>
  <si>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</si>
  <si>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</si>
  <si>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</si>
  <si>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</si>
  <si>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</si>
  <si>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</si>
  <si>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</si>
  <si>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</si>
  <si>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</si>
  <si>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</si>
  <si>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</si>
  <si>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</si>
  <si>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</si>
  <si>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</si>
  <si>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</si>
  <si>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</si>
  <si>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</si>
  <si>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</si>
  <si>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</si>
  <si>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</si>
  <si>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</si>
  <si>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</si>
  <si>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</si>
  <si>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</si>
  <si>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</si>
  <si>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</si>
  <si>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</si>
  <si>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</si>
  <si>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</si>
  <si>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</si>
  <si>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</si>
  <si>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</si>
  <si>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</si>
  <si>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</si>
  <si>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</si>
  <si>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</si>
  <si>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</si>
  <si>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</si>
  <si>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</si>
  <si>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</si>
  <si>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</si>
  <si>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</si>
  <si>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</si>
  <si>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</si>
  <si>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</si>
  <si>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</si>
  <si>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</si>
  <si>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</si>
  <si>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</si>
  <si>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</si>
  <si>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</si>
  <si>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</si>
  <si>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</si>
  <si>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</si>
  <si>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</si>
  <si>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</si>
  <si>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</si>
  <si>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</si>
  <si>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</si>
  <si>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</si>
  <si>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</si>
  <si>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</si>
  <si>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</si>
  <si>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</si>
  <si>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</si>
  <si>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</si>
  <si>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</si>
  <si>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</si>
  <si>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</si>
  <si>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</si>
  <si>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</si>
  <si>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</si>
  <si>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</si>
  <si>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</si>
  <si>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</si>
  <si>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</si>
  <si>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</si>
  <si>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</si>
  <si>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</si>
  <si>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</si>
  <si>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</si>
  <si>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</si>
  <si>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</si>
  <si>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</si>
  <si>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</si>
  <si>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</si>
  <si>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</si>
  <si>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</si>
  <si>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</si>
  <si>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</si>
  <si>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</si>
  <si>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</si>
  <si>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</si>
  <si>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</si>
  <si>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</si>
  <si>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</si>
  <si>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</si>
  <si>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</si>
  <si>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</si>
  <si>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</si>
  <si>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</si>
  <si>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</si>
  <si>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</si>
  <si>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</si>
  <si>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</si>
  <si>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</si>
  <si>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</si>
  <si>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</si>
  <si>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</si>
  <si>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</si>
  <si>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</si>
  <si>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</si>
  <si>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</si>
  <si>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</si>
  <si>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</si>
  <si>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</si>
  <si>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</si>
  <si>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</si>
  <si>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</si>
  <si>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</si>
  <si>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</si>
  <si>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</si>
  <si>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</si>
  <si>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</si>
  <si>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</si>
  <si>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</si>
  <si>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</si>
  <si>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</si>
  <si>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</si>
  <si>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</si>
  <si>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</si>
  <si>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</si>
  <si>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</si>
  <si>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</si>
  <si>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</si>
  <si>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</si>
  <si>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</si>
  <si>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</si>
  <si>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</si>
  <si>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</si>
  <si>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</si>
  <si>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</si>
  <si>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</si>
  <si>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</si>
  <si>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</si>
  <si>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</si>
  <si>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</si>
  <si>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</si>
  <si>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</si>
  <si>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</si>
  <si>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</si>
  <si>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</si>
  <si>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</si>
  <si>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</si>
  <si>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</si>
  <si>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</si>
  <si>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</si>
  <si>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</si>
  <si>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</si>
  <si>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</si>
  <si>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</si>
  <si>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</si>
  <si>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</si>
  <si>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</si>
  <si>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</si>
  <si>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</si>
  <si>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</si>
  <si>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</si>
  <si>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</si>
  <si>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</si>
  <si>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</si>
  <si>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</si>
  <si>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</si>
  <si>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</si>
  <si>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</si>
  <si>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</si>
  <si>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</si>
  <si>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</si>
  <si>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</si>
  <si>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</si>
  <si>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</si>
  <si>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</si>
  <si>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</si>
  <si>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</si>
  <si>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</si>
  <si>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</si>
  <si>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</si>
  <si>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</si>
  <si>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</si>
  <si>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</si>
  <si>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</si>
  <si>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</si>
  <si>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</si>
  <si>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</si>
  <si>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</si>
  <si>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</si>
  <si>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</si>
  <si>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</si>
  <si>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</si>
  <si>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</si>
  <si>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</si>
  <si>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</si>
  <si>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</si>
  <si>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</si>
  <si>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</si>
  <si>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</si>
  <si>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</si>
  <si>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</si>
  <si>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</si>
  <si>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</si>
  <si>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</si>
  <si>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</si>
  <si>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</si>
  <si>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</si>
  <si>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</si>
  <si>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</si>
  <si>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</si>
  <si>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</si>
  <si>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</si>
  <si>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</si>
  <si>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</si>
  <si>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</si>
  <si>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</si>
  <si>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</si>
  <si>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</si>
  <si>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</si>
  <si>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</si>
  <si>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</si>
  <si>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</si>
  <si>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</si>
  <si>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</si>
  <si>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</si>
  <si>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</si>
  <si>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</si>
  <si>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</si>
  <si>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</si>
  <si>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</si>
  <si>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</si>
  <si>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</si>
  <si>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</si>
  <si>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</si>
  <si>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</si>
  <si>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</si>
  <si>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</si>
  <si>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</si>
  <si>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</si>
  <si>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</si>
  <si>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</si>
  <si>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</si>
  <si>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</si>
  <si>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</si>
  <si>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</si>
  <si>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</si>
  <si>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</si>
  <si>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</si>
  <si>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</si>
  <si>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</si>
  <si>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</si>
  <si>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</si>
  <si>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</si>
  <si>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</si>
  <si>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</si>
  <si>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</si>
  <si>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</si>
  <si>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</si>
  <si>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</si>
  <si>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</si>
  <si>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</si>
  <si>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</si>
  <si>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</si>
  <si>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</si>
  <si>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</si>
  <si>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</si>
  <si>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</si>
  <si>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</si>
  <si>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</si>
  <si>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</si>
  <si>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</si>
  <si>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</si>
  <si>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</si>
  <si>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</si>
  <si>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</si>
  <si>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</si>
  <si>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</si>
  <si>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</si>
  <si>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</si>
  <si>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</si>
  <si>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</si>
  <si>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</si>
  <si>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</si>
  <si>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</si>
  <si>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</si>
  <si>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</si>
  <si>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</si>
  <si>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</si>
  <si>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</si>
  <si>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</si>
  <si>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</si>
  <si>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</si>
  <si>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</si>
  <si>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</si>
  <si>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</si>
  <si>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</si>
  <si>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</si>
  <si>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</si>
  <si>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</si>
  <si>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</si>
  <si>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</si>
  <si>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</si>
  <si>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</si>
  <si>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</si>
  <si>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</si>
  <si>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</si>
  <si>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</si>
  <si>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</si>
  <si>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</si>
  <si>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</si>
  <si>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</si>
  <si>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</si>
  <si>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</si>
  <si>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</si>
  <si>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</si>
  <si>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</si>
  <si>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</si>
  <si>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</si>
  <si>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</si>
  <si>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</si>
  <si>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</si>
  <si>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</si>
  <si>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</si>
  <si>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</si>
  <si>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</si>
  <si>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</si>
  <si>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</si>
  <si>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</si>
  <si>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</si>
  <si>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</si>
  <si>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</si>
  <si>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</si>
  <si>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</si>
  <si>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</si>
  <si>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</si>
  <si>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</si>
  <si>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</si>
  <si>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</si>
  <si>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</si>
  <si>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</si>
  <si>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</si>
  <si>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</si>
  <si>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</si>
  <si>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</si>
  <si>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</si>
  <si>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</si>
  <si>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</si>
  <si>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</si>
  <si>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</si>
  <si>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</si>
  <si>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</si>
  <si>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</si>
  <si>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</si>
  <si>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</si>
  <si>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</si>
  <si>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</si>
  <si>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</si>
  <si>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</si>
  <si>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</si>
  <si>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</si>
  <si>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</si>
  <si>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</si>
  <si>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</si>
  <si>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</si>
  <si>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</si>
  <si>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</si>
  <si>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</si>
  <si>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</si>
  <si>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</si>
  <si>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</si>
  <si>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</si>
  <si>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</si>
  <si>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</si>
  <si>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</si>
  <si>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</si>
  <si>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</si>
  <si>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</si>
  <si>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</si>
  <si>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</si>
  <si>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</si>
  <si>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</si>
  <si>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</si>
  <si>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</si>
  <si>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</si>
  <si>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</si>
  <si>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</si>
  <si>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</si>
  <si>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</si>
  <si>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</si>
  <si>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</si>
  <si>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</si>
  <si>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</si>
  <si>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</si>
  <si>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</si>
  <si>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</si>
  <si>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</si>
  <si>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</si>
  <si>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</si>
  <si>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</si>
  <si>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</si>
  <si>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</si>
  <si>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</si>
  <si>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</si>
  <si>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</si>
  <si>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</si>
  <si>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</si>
  <si>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</si>
  <si>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</si>
  <si>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</si>
  <si>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</si>
  <si>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</si>
  <si>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</si>
  <si>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</si>
  <si>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</si>
  <si>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</si>
  <si>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</si>
  <si>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</si>
  <si>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</si>
  <si>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</si>
  <si>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</si>
  <si>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</si>
  <si>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</si>
  <si>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</si>
  <si>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</si>
  <si>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</si>
  <si>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</si>
  <si>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</si>
  <si>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</si>
  <si>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</si>
  <si>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</si>
  <si>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</si>
  <si>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</si>
  <si>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</si>
  <si>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</si>
  <si>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</si>
  <si>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</si>
  <si>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</si>
  <si>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</si>
  <si>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</si>
  <si>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</si>
  <si>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</si>
  <si>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</si>
  <si>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</si>
  <si>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</si>
  <si>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</si>
  <si>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</si>
  <si>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</si>
  <si>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</si>
  <si>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</si>
  <si>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</si>
  <si>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</si>
  <si>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</si>
  <si>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</si>
  <si>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</si>
  <si>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</si>
  <si>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</si>
  <si>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</si>
  <si>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</si>
  <si>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</si>
  <si>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</si>
  <si>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</si>
  <si>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</si>
  <si>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</si>
  <si>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</si>
  <si>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</si>
  <si>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</si>
  <si>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</si>
  <si>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</si>
  <si>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</si>
  <si>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</si>
  <si>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</si>
  <si>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</si>
  <si>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</si>
  <si>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</si>
  <si>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</si>
  <si>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</si>
  <si>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</si>
  <si>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</si>
  <si>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</si>
  <si>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</si>
  <si>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</si>
  <si>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</si>
  <si>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</si>
  <si>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</si>
  <si>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</si>
  <si>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</si>
  <si>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</si>
  <si>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</si>
  <si>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</si>
  <si>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</si>
  <si>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</si>
  <si>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</si>
  <si>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</si>
  <si>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</si>
  <si>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</si>
  <si>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</si>
  <si>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</si>
  <si>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</si>
  <si>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</si>
  <si>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</si>
  <si>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</si>
  <si>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</si>
  <si>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</si>
  <si>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</si>
  <si>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</si>
  <si>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</si>
  <si>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</si>
  <si>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</si>
  <si>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</si>
  <si>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</si>
  <si>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</si>
  <si>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</si>
  <si>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</si>
  <si>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</si>
  <si>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</si>
  <si>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</si>
  <si>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</si>
  <si>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</si>
  <si>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</si>
  <si>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</si>
  <si>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</si>
  <si>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</si>
  <si>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</si>
  <si>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</si>
  <si>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</si>
  <si>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</si>
  <si>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</si>
  <si>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</si>
  <si>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</si>
  <si>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</si>
  <si>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</si>
  <si>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</si>
  <si>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</si>
  <si>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</si>
  <si>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</si>
  <si>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</si>
  <si>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</si>
  <si>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</si>
  <si>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</si>
  <si>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</si>
  <si>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</si>
  <si>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</si>
  <si>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</si>
  <si>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</si>
  <si>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</si>
  <si>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</si>
  <si>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</si>
  <si>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</si>
  <si>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</si>
  <si>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</si>
  <si>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</si>
  <si>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</si>
  <si>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</si>
  <si>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</si>
  <si>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</si>
  <si>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</si>
  <si>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</si>
  <si>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</si>
  <si>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</si>
  <si>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</si>
  <si>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</si>
  <si>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</si>
  <si>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</si>
  <si>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</si>
  <si>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</si>
  <si>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</si>
  <si>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</si>
  <si>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</si>
  <si>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</si>
  <si>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</si>
  <si>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</si>
  <si>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</si>
  <si>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</si>
  <si>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</si>
  <si>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</si>
  <si>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</si>
  <si>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</si>
  <si>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</si>
  <si>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</si>
  <si>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</si>
  <si>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</si>
  <si>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</si>
  <si>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</si>
  <si>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</si>
  <si>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</si>
  <si>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</si>
  <si>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</si>
  <si>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</si>
  <si>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</si>
  <si>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</si>
  <si>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</si>
  <si>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</si>
  <si>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</si>
  <si>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</si>
  <si>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</si>
  <si>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</si>
  <si>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</si>
  <si>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</si>
  <si>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</si>
  <si>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</si>
  <si>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</si>
  <si>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</si>
  <si>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</si>
  <si>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</si>
  <si>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</si>
  <si>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</si>
  <si>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</si>
  <si>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</si>
  <si>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</si>
  <si>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</si>
  <si>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</si>
  <si>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</si>
  <si>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</si>
  <si>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</si>
  <si>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</si>
  <si>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</si>
  <si>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</si>
  <si>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</si>
  <si>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</si>
  <si>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</si>
  <si>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</si>
  <si>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</si>
  <si>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</si>
  <si>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</si>
  <si>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</si>
  <si>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</si>
  <si>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</si>
  <si>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</si>
  <si>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</si>
  <si>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</si>
  <si>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</si>
  <si>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</si>
  <si>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</si>
  <si>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</si>
  <si>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</si>
  <si>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</si>
  <si>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</si>
  <si>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</si>
  <si>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</si>
  <si>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</si>
  <si>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</si>
  <si>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</si>
  <si>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</si>
  <si>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</si>
  <si>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</si>
  <si>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</si>
  <si>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</si>
  <si>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</si>
  <si>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</si>
  <si>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</si>
  <si>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</si>
  <si>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</si>
  <si>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</si>
  <si>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</si>
  <si>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</si>
  <si>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</si>
  <si>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</si>
  <si>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</si>
  <si>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</si>
  <si>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</si>
  <si>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</si>
  <si>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</si>
  <si>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</si>
  <si>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</si>
  <si>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</si>
  <si>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</si>
  <si>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</si>
  <si>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</si>
  <si>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</si>
  <si>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</si>
  <si>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</si>
  <si>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</si>
  <si>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</si>
  <si>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</si>
  <si>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</si>
  <si>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</si>
  <si>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</si>
  <si>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</si>
  <si>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</si>
  <si>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</si>
  <si>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</si>
  <si>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</si>
  <si>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</si>
  <si>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</si>
  <si>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</si>
  <si>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</si>
  <si>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</si>
  <si>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</si>
  <si>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</si>
  <si>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</si>
  <si>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</si>
  <si>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</si>
  <si>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</si>
  <si>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</si>
  <si>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</si>
  <si>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</si>
  <si>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</si>
  <si>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</si>
  <si>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</si>
  <si>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</si>
  <si>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</si>
  <si>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</si>
  <si>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</si>
  <si>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</si>
  <si>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</si>
  <si>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</si>
  <si>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</si>
  <si>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</si>
  <si>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</si>
  <si>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</si>
  <si>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</si>
  <si>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</si>
  <si>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</si>
  <si>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</si>
  <si>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</si>
  <si>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</si>
  <si>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</si>
  <si>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</si>
  <si>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</si>
  <si>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</si>
  <si>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</si>
  <si>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</si>
  <si>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</si>
  <si>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</si>
  <si>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</si>
  <si>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</si>
  <si>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</si>
  <si>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</si>
  <si>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</si>
  <si>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</si>
  <si>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</si>
  <si>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</si>
  <si>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</si>
  <si>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</si>
  <si>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</si>
  <si>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</si>
  <si>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</si>
  <si>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</si>
  <si>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</si>
  <si>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</si>
  <si>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</si>
  <si>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</si>
  <si>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</si>
  <si>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</si>
  <si>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</si>
  <si>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</si>
  <si>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</si>
  <si>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</si>
  <si>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</si>
  <si>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</si>
  <si>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</si>
  <si>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</si>
  <si>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</si>
  <si>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</si>
  <si>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</si>
  <si>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</si>
  <si>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</si>
  <si>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</si>
  <si>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</si>
  <si>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</si>
  <si>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</si>
  <si>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</si>
  <si>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</si>
  <si>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</si>
  <si>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</si>
  <si>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</si>
  <si>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</si>
  <si>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</si>
  <si>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</si>
  <si>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</si>
  <si>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</si>
  <si>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</si>
  <si>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</si>
  <si>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</si>
  <si>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</si>
  <si>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</si>
  <si>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</si>
  <si>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</si>
  <si>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</si>
  <si>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</si>
  <si>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</si>
  <si>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</si>
  <si>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</si>
  <si>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</si>
  <si>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</si>
  <si>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</si>
  <si>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</si>
  <si>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</si>
  <si>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</si>
  <si>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</si>
  <si>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</si>
  <si>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</si>
  <si>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</si>
  <si>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</si>
  <si>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</si>
  <si>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</si>
  <si>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</si>
  <si>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</si>
  <si>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</si>
  <si>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</si>
  <si>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</si>
  <si>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</si>
  <si>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</si>
  <si>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</si>
  <si>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</si>
  <si>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</si>
  <si>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</si>
  <si>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</si>
  <si>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</si>
  <si>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</si>
  <si>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</si>
  <si>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</si>
  <si>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</si>
  <si>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</si>
  <si>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</si>
  <si>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</si>
  <si>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</si>
  <si>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</si>
  <si>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</si>
  <si>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</si>
  <si>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</si>
  <si>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</si>
  <si>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</si>
  <si>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</si>
  <si>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</si>
  <si>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</si>
  <si>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</si>
  <si>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</si>
  <si>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</si>
  <si>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</si>
  <si>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</si>
  <si>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</si>
  <si>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</si>
  <si>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</si>
  <si>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</si>
  <si>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</si>
  <si>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</si>
  <si>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</si>
  <si>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</si>
  <si>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</si>
  <si>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</si>
  <si>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</si>
  <si>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</si>
  <si>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</si>
  <si>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</si>
  <si>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</si>
  <si>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</si>
  <si>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</si>
  <si>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</si>
  <si>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</si>
  <si>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</si>
  <si>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</si>
  <si>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</si>
  <si>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</si>
  <si>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</si>
  <si>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</si>
  <si>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</si>
  <si>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</si>
  <si>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</si>
  <si>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</si>
  <si>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</si>
  <si>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</si>
  <si>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</si>
  <si>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</si>
  <si>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</si>
  <si>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</si>
  <si>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</si>
  <si>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</si>
  <si>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</si>
  <si>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</si>
  <si>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</si>
  <si>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</si>
  <si>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</si>
  <si>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</si>
  <si>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</si>
  <si>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</si>
  <si>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</si>
  <si>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</si>
  <si>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</si>
  <si>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</si>
  <si>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</si>
  <si>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</si>
  <si>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</si>
  <si>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</si>
  <si>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</si>
  <si>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</si>
  <si>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</si>
  <si>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</si>
  <si>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</si>
  <si>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</si>
  <si>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</si>
  <si>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</si>
  <si>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</si>
  <si>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</si>
  <si>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</si>
  <si>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</si>
  <si>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</si>
  <si>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</si>
  <si>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</si>
  <si>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</si>
  <si>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</si>
  <si>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</si>
  <si>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</si>
  <si>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</si>
  <si>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</si>
  <si>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</si>
  <si>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</si>
  <si>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</si>
  <si>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</si>
  <si>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</si>
  <si>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</si>
  <si>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</si>
  <si>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</si>
  <si>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</si>
  <si>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</si>
  <si>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</si>
  <si>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</si>
  <si>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</si>
  <si>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</si>
  <si>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</si>
  <si>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</si>
  <si>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</si>
  <si>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</si>
  <si>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</si>
  <si>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</si>
  <si>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</si>
  <si>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</si>
  <si>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</si>
  <si>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</si>
  <si>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</si>
  <si>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</si>
  <si>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</si>
  <si>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</si>
  <si>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</si>
  <si>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</si>
  <si>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</si>
  <si>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</si>
  <si>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</si>
  <si>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</si>
  <si>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</si>
  <si>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</si>
  <si>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</si>
  <si>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</si>
  <si>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</si>
  <si>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</si>
  <si>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</si>
  <si>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</si>
  <si>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</si>
  <si>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</si>
  <si>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</si>
  <si>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</si>
  <si>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</si>
  <si>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</si>
  <si>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</si>
  <si>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</si>
  <si>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</si>
  <si>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</si>
  <si>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</si>
  <si>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</si>
  <si>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</si>
  <si>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</si>
  <si>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</si>
  <si>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</si>
  <si>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</si>
  <si>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</si>
  <si>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</si>
  <si>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</si>
  <si>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</si>
  <si>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</si>
  <si>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</si>
  <si>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</si>
  <si>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</si>
  <si>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</si>
  <si>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</si>
  <si>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</si>
  <si>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</si>
  <si>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</si>
  <si>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</si>
  <si>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</si>
  <si>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</si>
  <si>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</si>
  <si>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</si>
  <si>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</si>
  <si>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</si>
  <si>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</si>
  <si>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</si>
  <si>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</si>
  <si>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</si>
  <si>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</si>
  <si>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</si>
  <si>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</si>
  <si>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</si>
  <si>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</si>
  <si>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</si>
  <si>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</si>
  <si>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</si>
  <si>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</si>
  <si>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</si>
  <si>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</si>
  <si>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</si>
  <si>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</si>
  <si>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</si>
  <si>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</si>
  <si>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</si>
  <si>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</si>
  <si>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</si>
  <si>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</si>
  <si>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</si>
  <si>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</si>
  <si>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</si>
  <si>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</si>
  <si>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</si>
  <si>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</si>
  <si>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</si>
  <si>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</si>
  <si>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</si>
  <si>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</si>
  <si>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</si>
  <si>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</si>
  <si>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</si>
  <si>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</si>
  <si>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</si>
  <si>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</si>
  <si>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</si>
  <si>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</si>
  <si>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</si>
  <si>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</si>
  <si>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</si>
  <si>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</si>
  <si>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</si>
  <si>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</si>
  <si>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</si>
  <si>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</si>
  <si>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</si>
  <si>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</si>
  <si>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</si>
  <si>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</si>
  <si>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</si>
  <si>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</si>
  <si>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</si>
  <si>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</si>
  <si>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</si>
  <si>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</si>
  <si>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</si>
  <si>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</si>
  <si>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</si>
  <si>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</si>
  <si>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</si>
  <si>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</si>
  <si>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</si>
  <si>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</si>
  <si>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</si>
  <si>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</si>
  <si>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</si>
  <si>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</si>
  <si>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</si>
  <si>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</si>
  <si>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</si>
  <si>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</si>
  <si>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</si>
  <si>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</si>
  <si>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</si>
  <si>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</si>
  <si>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</si>
  <si>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</si>
  <si>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</si>
  <si>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</si>
  <si>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</si>
  <si>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</si>
  <si>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</si>
  <si>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</si>
  <si>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</si>
  <si>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</si>
  <si>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</si>
  <si>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</si>
  <si>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</si>
  <si>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</si>
  <si>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</si>
  <si>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</si>
  <si>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</si>
  <si>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</si>
  <si>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</si>
  <si>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</si>
  <si>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</si>
  <si>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</si>
  <si>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</si>
  <si>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</si>
  <si>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</si>
  <si>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</si>
  <si>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</si>
  <si>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</si>
  <si>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</si>
  <si>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</si>
  <si>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</si>
  <si>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</si>
  <si>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</si>
  <si>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</si>
  <si>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</si>
  <si>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</si>
  <si>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</si>
  <si>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</si>
  <si>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</si>
  <si>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</si>
  <si>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</si>
  <si>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</si>
  <si>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</si>
  <si>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</si>
  <si>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</si>
  <si>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</si>
  <si>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</si>
  <si>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</si>
  <si>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</si>
  <si>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</si>
  <si>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</si>
  <si>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</si>
  <si>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</si>
  <si>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</si>
  <si>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</si>
  <si>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</si>
  <si>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</si>
  <si>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</si>
  <si>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</si>
  <si>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</si>
  <si>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</si>
  <si>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</si>
  <si>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</si>
  <si>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</si>
  <si>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</si>
  <si>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</si>
  <si>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</si>
  <si>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</si>
  <si>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</si>
  <si>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</si>
  <si>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</si>
  <si>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</si>
  <si>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</si>
  <si>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</si>
  <si>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</si>
  <si>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</si>
  <si>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</si>
  <si>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</si>
  <si>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</si>
  <si>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</si>
  <si>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</si>
  <si>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</si>
  <si>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</si>
  <si>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</si>
  <si>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</si>
  <si>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</si>
  <si>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</si>
  <si>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</si>
  <si>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</si>
  <si>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</si>
  <si>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</si>
  <si>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</si>
  <si>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</si>
  <si>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</si>
  <si>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</si>
  <si>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</si>
  <si>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</si>
  <si>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</si>
  <si>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</si>
  <si>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</si>
  <si>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</si>
  <si>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</si>
  <si>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</si>
  <si>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</si>
  <si>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</si>
  <si>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</si>
  <si>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</si>
  <si>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</si>
  <si>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</si>
  <si>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</si>
  <si>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</si>
  <si>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</si>
  <si>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</si>
  <si>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</si>
  <si>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</si>
  <si>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</si>
  <si>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</si>
  <si>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</si>
  <si>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</si>
  <si>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</si>
  <si>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</si>
  <si>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</si>
  <si>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</si>
  <si>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</si>
  <si>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</si>
  <si>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</si>
  <si>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</si>
  <si>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</si>
  <si>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</si>
  <si>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</si>
  <si>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</si>
  <si>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</si>
  <si>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</si>
  <si>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</si>
  <si>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</si>
  <si>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</si>
  <si>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</si>
  <si>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</si>
  <si>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</si>
  <si>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</si>
  <si>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</si>
  <si>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</si>
  <si>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</si>
  <si>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</si>
  <si>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</si>
  <si>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</si>
  <si>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</si>
  <si>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</si>
  <si>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</si>
  <si>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</si>
  <si>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</si>
  <si>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</si>
  <si>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</si>
  <si>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</si>
  <si>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</si>
  <si>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</si>
  <si>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</si>
  <si>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</si>
  <si>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</si>
  <si>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</si>
  <si>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</si>
  <si>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</si>
  <si>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</si>
  <si>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</si>
  <si>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</si>
  <si>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</si>
  <si>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</si>
  <si>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</si>
  <si>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</si>
  <si>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</si>
  <si>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</si>
  <si>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</si>
  <si>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</si>
  <si>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</si>
  <si>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</si>
  <si>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</si>
  <si>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</si>
  <si>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</si>
  <si>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</si>
  <si>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</si>
  <si>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</si>
  <si>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</si>
  <si>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</si>
  <si>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</si>
  <si>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</si>
  <si>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</si>
  <si>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</si>
  <si>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</si>
  <si>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</si>
  <si>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</si>
  <si>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</si>
  <si>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</si>
  <si>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</si>
  <si>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</si>
  <si>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</si>
  <si>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</si>
  <si>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</si>
  <si>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</si>
  <si>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</si>
  <si>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</si>
  <si>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</si>
  <si>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</si>
  <si>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</si>
  <si>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</si>
  <si>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</si>
  <si>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</si>
  <si>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</si>
  <si>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</si>
  <si>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</si>
  <si>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</si>
  <si>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</si>
  <si>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</si>
  <si>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</si>
  <si>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</si>
  <si>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</si>
  <si>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</si>
  <si>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</si>
  <si>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</si>
  <si>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</si>
  <si>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</si>
  <si>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</si>
  <si>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</si>
  <si>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</si>
  <si>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</si>
  <si>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</si>
  <si>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</si>
  <si>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</si>
  <si>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</si>
  <si>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</si>
  <si>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</si>
  <si>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</si>
  <si>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</si>
  <si>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</si>
  <si>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</si>
  <si>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</si>
  <si>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</si>
  <si>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</si>
  <si>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</si>
  <si>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</si>
  <si>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</si>
  <si>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</si>
  <si>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</si>
  <si>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</si>
  <si>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</si>
  <si>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</si>
  <si>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</si>
  <si>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</si>
  <si>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</si>
  <si>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</si>
  <si>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</si>
  <si>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</si>
  <si>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</si>
  <si>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</si>
  <si>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</si>
  <si>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</si>
  <si>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</si>
  <si>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</si>
  <si>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</si>
  <si>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</si>
  <si>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</si>
  <si>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</si>
  <si>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</si>
  <si>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</si>
  <si>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</si>
  <si>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</si>
  <si>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</si>
  <si>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</si>
  <si>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</si>
  <si>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</si>
  <si>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</si>
  <si>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</si>
  <si>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</si>
  <si>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</si>
  <si>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</si>
  <si>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</si>
  <si>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</si>
  <si>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</si>
  <si>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</si>
  <si>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</si>
  <si>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</si>
  <si>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</si>
  <si>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</si>
  <si>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</si>
  <si>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</si>
  <si>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</si>
  <si>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</si>
  <si>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</si>
  <si>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</si>
  <si>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</si>
  <si>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</si>
  <si>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</si>
  <si>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</si>
  <si>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</si>
  <si>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</si>
  <si>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</si>
  <si>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</si>
  <si>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</si>
  <si>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</si>
  <si>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</si>
  <si>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</si>
  <si>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</si>
  <si>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</si>
  <si>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</si>
  <si>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</si>
  <si>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</si>
  <si>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</si>
  <si>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</si>
  <si>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</si>
  <si>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</si>
  <si>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</si>
  <si>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</si>
  <si>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</si>
  <si>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</si>
  <si>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</si>
  <si>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</si>
  <si>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</si>
  <si>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</si>
  <si>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</si>
  <si>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</si>
  <si>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</si>
  <si>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</si>
  <si>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</si>
  <si>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</si>
  <si>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</si>
  <si>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</si>
  <si>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</si>
  <si>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</si>
  <si>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</si>
  <si>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</si>
  <si>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</si>
  <si>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</si>
  <si>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</si>
  <si>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</si>
  <si>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</si>
  <si>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</si>
  <si>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</si>
  <si>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</si>
  <si>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</si>
  <si>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</si>
  <si>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</si>
  <si>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</si>
  <si>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</si>
  <si>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</si>
  <si>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</si>
  <si>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</si>
  <si>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</si>
  <si>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</si>
  <si>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</si>
  <si>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</si>
  <si>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</si>
  <si>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</si>
  <si>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</si>
  <si>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</si>
  <si>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</si>
  <si>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</si>
  <si>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</si>
  <si>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</si>
  <si>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</si>
  <si>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</si>
  <si>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</si>
  <si>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</si>
  <si>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</si>
  <si>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</si>
  <si>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</si>
  <si>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</si>
  <si>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</si>
  <si>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</si>
  <si>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</si>
  <si>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</si>
  <si>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</si>
  <si>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</si>
  <si>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</si>
  <si>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</si>
  <si>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</si>
  <si>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</si>
  <si>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</si>
  <si>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</si>
  <si>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</si>
  <si>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</si>
  <si>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</si>
  <si>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</si>
  <si>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</si>
  <si>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</si>
  <si>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</si>
  <si>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</si>
  <si>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</si>
  <si>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</si>
  <si>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</si>
  <si>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</si>
  <si>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</si>
  <si>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</si>
  <si>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</si>
  <si>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</si>
  <si>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</si>
  <si>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</si>
  <si>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</si>
  <si>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</si>
  <si>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</si>
  <si>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</si>
  <si>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</si>
  <si>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</si>
  <si>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</si>
  <si>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</si>
  <si>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</si>
  <si>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</si>
  <si>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</si>
  <si>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</si>
  <si>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</si>
  <si>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</si>
  <si>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</si>
  <si>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</si>
  <si>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</si>
  <si>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</si>
  <si>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</si>
  <si>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</si>
  <si>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</si>
  <si>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</si>
  <si>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</si>
  <si>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</si>
  <si>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</si>
  <si>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</si>
  <si>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</si>
  <si>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</si>
  <si>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</si>
  <si>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</si>
  <si>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</si>
  <si>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</si>
  <si>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</si>
  <si>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</si>
  <si>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</si>
  <si>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</si>
  <si>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</si>
  <si>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</si>
  <si>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</si>
  <si>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</si>
  <si>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</si>
  <si>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</si>
  <si>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</si>
  <si>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</si>
  <si>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</si>
  <si>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</si>
  <si>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</si>
  <si>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</si>
  <si>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</si>
  <si>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</si>
  <si>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</si>
  <si>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</si>
  <si>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</si>
  <si>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</si>
  <si>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</si>
  <si>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</si>
  <si>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</si>
  <si>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</si>
  <si>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</si>
  <si>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</si>
  <si>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</si>
  <si>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</si>
  <si>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</si>
  <si>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</si>
  <si>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</si>
  <si>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</si>
  <si>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</si>
  <si>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</si>
  <si>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</si>
  <si>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</si>
  <si>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</si>
  <si>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</si>
  <si>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</si>
  <si>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</si>
  <si>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</si>
  <si>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</si>
  <si>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</si>
  <si>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</si>
  <si>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</si>
  <si>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</si>
  <si>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</si>
  <si>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</si>
  <si>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</si>
  <si>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</si>
  <si>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</si>
  <si>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</si>
  <si>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</si>
  <si>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</si>
  <si>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</si>
  <si>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</si>
  <si>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</si>
  <si>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</si>
  <si>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</si>
  <si>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</si>
  <si>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</si>
  <si>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</si>
  <si>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</si>
  <si>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</si>
  <si>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</si>
  <si>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</si>
  <si>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</si>
  <si>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</si>
  <si>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</si>
  <si>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</si>
  <si>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</si>
  <si>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</si>
  <si>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</si>
  <si>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</si>
  <si>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</si>
  <si>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</si>
  <si>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</si>
  <si>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</si>
  <si>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</si>
  <si>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</si>
  <si>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</si>
  <si>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</si>
  <si>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</si>
  <si>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</si>
  <si>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</si>
  <si>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</si>
  <si>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</si>
  <si>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</si>
  <si>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</si>
  <si>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</si>
  <si>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</si>
  <si>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</si>
  <si>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</si>
  <si>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</si>
  <si>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</si>
  <si>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</si>
  <si>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</si>
  <si>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</si>
  <si>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</si>
  <si>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</si>
  <si>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</si>
  <si>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</si>
  <si>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</si>
  <si>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</si>
  <si>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</si>
  <si>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</si>
  <si>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</si>
  <si>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</si>
  <si>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</si>
  <si>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</si>
  <si>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</si>
  <si>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</si>
  <si>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</si>
  <si>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</si>
  <si>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</si>
  <si>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</si>
  <si>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</si>
  <si>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</si>
  <si>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</si>
  <si>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</si>
  <si>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</si>
  <si>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</si>
  <si>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</si>
  <si>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</si>
  <si>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</si>
  <si>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</si>
  <si>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</si>
  <si>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</si>
  <si>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</si>
  <si>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</si>
  <si>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</si>
  <si>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</si>
  <si>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</si>
  <si>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</si>
  <si>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</si>
  <si>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</si>
  <si>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</si>
  <si>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</si>
  <si>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</si>
  <si>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</si>
  <si>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</si>
  <si>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</si>
  <si>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</si>
  <si>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</si>
  <si>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</si>
  <si>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</si>
  <si>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</si>
  <si>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</si>
  <si>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</si>
  <si>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</si>
  <si>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</si>
  <si>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</si>
  <si>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</si>
  <si>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</si>
  <si>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</si>
  <si>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</si>
  <si>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</si>
  <si>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</si>
  <si>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</si>
  <si>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</si>
  <si>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</si>
  <si>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</si>
  <si>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</si>
  <si>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</si>
  <si>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</si>
  <si>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</si>
  <si>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</si>
  <si>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</si>
  <si>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</si>
  <si>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</si>
  <si>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</si>
  <si>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</si>
  <si>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</si>
  <si>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</si>
  <si>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</si>
  <si>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</si>
  <si>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</si>
  <si>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</si>
  <si>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</si>
  <si>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</si>
  <si>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</si>
  <si>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</si>
  <si>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</si>
  <si>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</si>
  <si>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</si>
  <si>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</si>
  <si>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</si>
  <si>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</si>
  <si>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</si>
  <si>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</si>
  <si>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</si>
  <si>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</si>
  <si>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</si>
  <si>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</si>
  <si>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</si>
  <si>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</si>
  <si>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</si>
  <si>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</si>
  <si>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</si>
  <si>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</si>
  <si>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</si>
  <si>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</si>
  <si>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</si>
  <si>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</si>
  <si>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</si>
  <si>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</si>
  <si>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</si>
  <si>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</si>
  <si>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</si>
  <si>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</si>
  <si>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</si>
  <si>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</si>
  <si>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</si>
  <si>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</si>
  <si>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</si>
  <si>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</si>
  <si>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</si>
  <si>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</si>
  <si>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</si>
  <si>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</si>
  <si>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</si>
  <si>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</si>
  <si>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</si>
  <si>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</si>
  <si>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</si>
  <si>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</si>
  <si>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</si>
  <si>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</si>
  <si>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</si>
  <si>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</si>
  <si>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</si>
  <si>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</si>
  <si>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</si>
  <si>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</si>
  <si>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</si>
  <si>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</si>
  <si>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</si>
  <si>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</si>
  <si>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</si>
  <si>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</si>
  <si>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</si>
  <si>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</si>
  <si>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</si>
  <si>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</si>
  <si>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</si>
  <si>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</si>
  <si>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</si>
  <si>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</si>
  <si>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</si>
  <si>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</si>
  <si>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</si>
  <si>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</si>
  <si>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</si>
  <si>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</si>
  <si>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</si>
  <si>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</si>
  <si>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</si>
  <si>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</si>
  <si>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</si>
  <si>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</si>
  <si>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</si>
  <si>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</si>
  <si>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</si>
  <si>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</si>
  <si>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</si>
  <si>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</si>
  <si>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</si>
  <si>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</si>
  <si>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</si>
  <si>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</si>
  <si>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</si>
  <si>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</si>
  <si>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</si>
  <si>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</si>
  <si>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</si>
  <si>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</si>
  <si>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</si>
  <si>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</si>
  <si>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</si>
  <si>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</si>
  <si>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</si>
  <si>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</si>
  <si>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</si>
  <si>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</si>
  <si>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</si>
  <si>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</si>
  <si>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</si>
  <si>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</si>
  <si>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</si>
  <si>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</si>
  <si>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</si>
  <si>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</si>
  <si>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</si>
  <si>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</si>
  <si>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</si>
  <si>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</si>
  <si>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</si>
  <si>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</si>
  <si>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</si>
  <si>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</si>
  <si>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</si>
  <si>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</si>
  <si>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</si>
  <si>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</si>
  <si>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</si>
  <si>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</si>
  <si>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</si>
  <si>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</si>
  <si>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</si>
  <si>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</si>
  <si>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</si>
  <si>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</si>
  <si>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</si>
  <si>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</si>
  <si>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</si>
  <si>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</si>
  <si>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</si>
  <si>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</si>
  <si>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</si>
  <si>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</si>
  <si>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</si>
  <si>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</si>
  <si>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</si>
  <si>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</si>
  <si>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</si>
  <si>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</si>
  <si>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</si>
  <si>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</si>
  <si>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</si>
  <si>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</si>
  <si>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</si>
  <si>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</si>
  <si>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</si>
  <si>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</si>
  <si>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</si>
  <si>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</si>
  <si>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</si>
  <si>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</si>
  <si>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</si>
  <si>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</si>
  <si>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</si>
  <si>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</si>
  <si>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</si>
  <si>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</si>
  <si>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</si>
  <si>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</si>
  <si>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</si>
  <si>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</si>
  <si>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</si>
  <si>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</si>
  <si>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</si>
  <si>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</si>
  <si>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</si>
  <si>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</si>
  <si>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</si>
  <si>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</si>
  <si>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</si>
  <si>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</si>
  <si>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</si>
  <si>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</si>
  <si>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</si>
  <si>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</si>
  <si>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</si>
  <si>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</si>
  <si>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</si>
  <si>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</si>
  <si>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</si>
  <si>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</si>
  <si>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</si>
  <si>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</si>
  <si>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</si>
  <si>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</si>
  <si>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</si>
  <si>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</si>
  <si>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</si>
  <si>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</si>
  <si>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</si>
  <si>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</si>
  <si>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</si>
  <si>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</si>
  <si>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</si>
  <si>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</si>
  <si>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</si>
  <si>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</si>
  <si>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</si>
  <si>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</si>
  <si>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</si>
  <si>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</si>
  <si>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</si>
  <si>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</si>
  <si>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</si>
  <si>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</si>
  <si>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</si>
  <si>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</si>
  <si>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</si>
  <si>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</si>
  <si>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</si>
  <si>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</si>
  <si>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</si>
  <si>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</si>
  <si>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</si>
  <si>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</si>
  <si>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</si>
  <si>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</si>
  <si>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</si>
  <si>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</si>
  <si>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</si>
  <si>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</si>
  <si>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</si>
  <si>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</si>
  <si>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</si>
  <si>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</si>
  <si>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</si>
  <si>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</si>
  <si>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</si>
  <si>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</si>
  <si>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</si>
  <si>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</si>
  <si>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</si>
  <si>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</si>
  <si>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</si>
  <si>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</si>
  <si>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</si>
  <si>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</si>
  <si>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</si>
  <si>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</si>
  <si>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</si>
  <si>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</si>
  <si>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</si>
  <si>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</si>
  <si>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</si>
  <si>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</si>
  <si>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</si>
  <si>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</si>
  <si>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</si>
  <si>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</si>
  <si>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</si>
  <si>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</si>
  <si>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</si>
  <si>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</si>
  <si>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</si>
  <si>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</si>
  <si>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</si>
  <si>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</si>
  <si>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</si>
  <si>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</si>
  <si>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</si>
  <si>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</si>
  <si>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</si>
  <si>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</si>
  <si>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</si>
  <si>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</si>
  <si>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</si>
  <si>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</si>
  <si>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</si>
  <si>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</si>
  <si>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</si>
  <si>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</si>
  <si>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</si>
  <si>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</si>
  <si>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</si>
  <si>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</si>
  <si>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</si>
  <si>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</si>
  <si>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</si>
  <si>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</si>
  <si>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</si>
  <si>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</si>
  <si>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</si>
  <si>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</si>
  <si>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</si>
  <si>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</si>
  <si>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</si>
  <si>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</si>
  <si>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</si>
  <si>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</si>
  <si>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</si>
  <si>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</si>
  <si>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</si>
  <si>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</si>
  <si>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</si>
  <si>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</si>
  <si>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</si>
  <si>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</si>
  <si>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</si>
  <si>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</si>
  <si>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</si>
  <si>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</si>
  <si>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</si>
  <si>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</si>
  <si>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</si>
  <si>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</si>
  <si>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</si>
  <si>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</si>
  <si>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</si>
  <si>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</si>
  <si>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</si>
  <si>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</si>
  <si>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</si>
  <si>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</si>
  <si>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</si>
  <si>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</si>
  <si>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</si>
  <si>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</si>
  <si>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</si>
  <si>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</si>
  <si>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</si>
  <si>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</si>
  <si>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</si>
  <si>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</si>
  <si>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</si>
  <si>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</si>
  <si>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</si>
  <si>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</si>
  <si>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</si>
  <si>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</si>
  <si>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</si>
  <si>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</si>
  <si>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</si>
  <si>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</si>
  <si>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</si>
  <si>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</si>
  <si>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</si>
  <si>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</si>
  <si>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</si>
  <si>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</si>
  <si>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</si>
  <si>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</si>
  <si>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</si>
  <si>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</si>
  <si>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</si>
  <si>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</si>
  <si>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</si>
  <si>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</si>
  <si>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</si>
  <si>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</si>
  <si>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</si>
  <si>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</si>
  <si>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</si>
  <si>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</si>
  <si>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</si>
  <si>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</si>
  <si>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</si>
  <si>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</si>
  <si>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</si>
  <si>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</si>
  <si>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</si>
  <si>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</si>
  <si>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</si>
  <si>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</si>
  <si>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</si>
  <si>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</si>
  <si>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</si>
  <si>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</si>
  <si>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</si>
  <si>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</si>
  <si>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</si>
  <si>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</si>
  <si>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</si>
  <si>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</si>
  <si>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</si>
  <si>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 xml:space="preserve">40 min </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</si>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</sst>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278.44982314814843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0.94049444444681285</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0.33770509259193204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8" t="s">
        <v>8903</v>
      </c>
      <c r="E5" s="69" t="s">
        <v>38964</v>
      </c>
      <c r="F5" s="162">
        <v>45941.385833333334</v>
      </c>
      <c r="G5" s="161">
        <f ca="1">IFERROR(NOW()-F5,"")</f>
        <v>1.2415740740834735E-2</v>
      </c>
      <c r="H5" s="169">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45941.398249074075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45941.398249074075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45941.398249074075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45941.398249074075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45941.398249074075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45941.398249074075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45941.398249074075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45941.398249074075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45941.398249074075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45941.398249074075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45941.398249074075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45941.398249074075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45941.398249074075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45941.398249074075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45941.398249074075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45941.398249074075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45941.398249074075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45941.398249074075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45941.398249074075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45941.398249074075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45941.398249074075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45941.398249074075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45941.398249074075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45941.398249074075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45941.398249074075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45941.398249074075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45941.398249074075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45941.398249074075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45941.398249074075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45941.398249074075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45941.398249074075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45941.398249074075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45941.398249074075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45941.398249074075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45941.398249074075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45941.398249074075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45941.398249074075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45941.398249074075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45941.398249074075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45941.398249074075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45941.398249074075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45941.398249074075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45941.398249074075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45941.398249074075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45941.398249074075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45941.398249074075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9C669A6C-3997-410E-8C44-190BD43943A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134.67116574074316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116.39841111111309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2.7948148148425389E-2</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45941.398249074075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45941.398249074075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45941.398249074075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45941.398249074075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45941.398249074075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45941.398249074075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45941.398249074075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45941.398249074075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45941.398249074075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45941.398249074075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45941.398249074075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45941.398249074075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45941.398249074075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45941.398249074075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45941.398249074075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45941.398249074075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45941.398249074075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45941.398249074075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45941.398249074075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45941.398249074075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45941.398249074075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45941.398249074075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45941.398249074075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45941.398249074075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45941.398249074075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45941.398249074075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45941.398249074075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45941.398249074075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45941.398249074075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45941.398249074075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45941.398249074075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45941.398249074075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45941.398249074075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45941.398249074075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45941.398249074075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45941.398249074075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45941.398249074075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45941.398249074075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45941.398249074075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45941.398249074075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45941.398249074075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45941.398249074075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45941.398249074075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45941.398249074075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45941.398249074075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45941.398249074075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45941.398249074075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45941.398249074075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45941.398249074075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45941.398249074075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45941.398249074075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45941.398249074075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45941.398249074075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45941.398249074075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45941.398249074075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45941.398249074075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45941.398249074075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45941.398249074075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45941.398249074075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45941.398249074075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45941.398249074075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45941.398249074075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45941.398249074075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45941.398249074075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45941.398249074075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45941.398249074075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45941.398249074075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45941.398249074075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45941.398249074075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45941.398249074075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45941.398249074075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45941.398249074075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45941.398249074075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45941.398249074075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45941.398249074075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45941.398249074075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45941.398249074075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45941.398249074075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45941.398249074075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45941.398249074075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45941.398249074075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45941.398249074075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45941.398249074075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45941.398249074075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45941.398249074075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45941.398249074075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45941.398249074075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45941.398249074075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45941.398249074075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45941.398249074075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45941.398249074075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45941.398249074075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45941.398249074075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45941.398249074075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45941.398249074075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45941.398249074075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45941.398249074075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45941.398249074075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45941.398249074075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45941.398249074075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45941.398249074075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45941.398249074075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45941.398249074075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45941.398249074075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45941.398249074075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45941.398249074075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45941.398249074075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45941.398249074075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45941.398249074075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45941.398249074075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45941.398249074075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45941.398249074075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45941.398249074075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45941.398249074075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45941.398249074075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45941.398249074075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45941.398249074075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45941.398249074075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45941.398249074075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45941.398249074075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45941.398249074075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45941.398249074075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45941.398249074075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45941.398249074075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45941.398249074075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45941.398249074075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45941.398249074075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45941.398249074075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45941.398249074075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45941.398249074075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45941.398249074075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45941.398249074075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45941.398249074075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45941.398249074075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45941.398249074075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45941.398249074075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45941.398249074075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45941.398249074075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45941.398249074075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45941.398249074075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45941.398249074075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45941.398249074075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45941.398249074075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45941.398249074075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45941.398249074075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45941.398249074075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45941.398249074075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45941.398249074075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45941.398249074075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45941.398249074075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45941.398249074075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45941.398249074075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45941.398249074075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45941.398249074075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45941.398249074075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45941.398249074075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45941.398249074075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45941.398249074075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45941.398249074075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45941.398249074075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45941.398249074075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45941.398249074075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45941.398249074075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45941.398249074075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45941.398249074075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45941.398249074075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45941.398249074075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45941.398249074075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39060</v>
      </c>
      <c r="B2" s="67" t="str">
        <f>IFERROR(VLOOKUP(D2,DB!A:K,11,0),"")</f>
        <v>R3</v>
      </c>
      <c r="C2" s="18">
        <v>2</v>
      </c>
      <c r="D2" s="18" t="s">
        <v>23498</v>
      </c>
      <c r="E2" s="18" t="s">
        <v>38969</v>
      </c>
      <c r="F2" s="20">
        <v>45941.382280092592</v>
      </c>
      <c r="G2" s="21">
        <f t="shared" ref="G2:G22" ca="1" si="0">IFERROR(NOW()-F2,"-")</f>
        <v>1.596898148272885E-2</v>
      </c>
      <c r="H2" s="22">
        <v>45941.372662037036</v>
      </c>
      <c r="I2" s="19" t="str">
        <f>IFERROR(VLOOKUP(D2,DB!A:F,6,0),"")</f>
        <v>SCECO</v>
      </c>
      <c r="J2" s="18" t="str">
        <f>IFERROR(VLOOKUP(D2,DB!A:G,7,0),"")</f>
        <v>Vandalized</v>
      </c>
      <c r="K2" s="50" t="s">
        <v>39061</v>
      </c>
      <c r="L2" s="23" t="str">
        <f>IFERROR(VLOOKUP(D2,DB!A:I,9,0),"")</f>
        <v>Latis</v>
      </c>
    </row>
    <row r="3" spans="1:13" ht="15" customHeight="1">
      <c r="A3" s="19"/>
      <c r="B3" s="67" t="str">
        <f>IFERROR(VLOOKUP(D3,DB!A:K,11,0),"")</f>
        <v/>
      </c>
      <c r="C3" s="18"/>
      <c r="D3" s="18"/>
      <c r="E3" s="18"/>
      <c r="F3" s="20"/>
      <c r="G3" s="21">
        <f t="shared" ca="1" si="0"/>
        <v>45941.398249074075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45941.398249074075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45941.398249074075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45941.398249074075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45941.398249074075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45941.398249074075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45941.398249074075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45941.398249074075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45941.398249074075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45941.398249074075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45941.398249074075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45941.398249074075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45941.398249074075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45941.398249074075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45941.398249074075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45941.398249074075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45941.398249074075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45941.398249074075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45941.398249074075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45941.398249074075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45941.398249074075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45941.398249074075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45941.398249074075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45941.398249074075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45941.398249074075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45941.398249074075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45941.398249074075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45941.398249074075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45941.398249074075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45941.398249074075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45941.398249074075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45941.398249074075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45941.398249074075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45941.398249074075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45941.398249074075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45941.398249074075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45941.398249074075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45941.398249074075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45941.398249074075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45941.398249074075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45941.398249074075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45941.398249074075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45941.398249074075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45941.398249074075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45941.398249074075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45941.398249074075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45941.398249074075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45941.398249074075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45941.398249074075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45941.398249074075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45941.398249074075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45941.398249074075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45941.398249074075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45941.398249074075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45941.398249074075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45941.398249074075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45941.398249074075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45941.398249074075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45941.398249074075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45941.398249074075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45941.398249074075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45941.398249074075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45941.398249074075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45941.398249074075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45941.398249074075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45941.398249074075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45941.398249074075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45941.398249074075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45941.398249074075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45941.398249074075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45941.398249074075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45941.398249074075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45941.398249189813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45941.398249189813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45941.398249189813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45941.398249189813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45941.398249189813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45941.398249189813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45941.398249189813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45941.398249189813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45941.398249189813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45941.398249189813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45941.398249189813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45941.398249189813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45941.398249189813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45941.398249189813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45941.398249189813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45941.398249189813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45941.398249189813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45941.398249189813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45941.398249189813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45941.398249189813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45941.398249189813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45941.398249189813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45941.398249189813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45941.398249189813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45941.398249189813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45941.398249189813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45941.398249189813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45941.398249189813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45941.398249189813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45941.398249189813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45941.398249189813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45941.398249189813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45941.398249189813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45941.398249189813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45941.398249189813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45941.398249189813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45941.398249189813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45941.398249189813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45941.398249189813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45941.398249189813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45941.398249189813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45941.398249189813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45941.398249189813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45941.398249189813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45941.398249189813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45941.398249189813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45941.398249189813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45941.398249189813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45941.398249189813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45941.398249189813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45941.398249189813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45941.398249189813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45941.398249189813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45941.398249189813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45941.398249189813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45941.398249189813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45941.398249189813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45941.398249189813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45941.398249189813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45941.398249189813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45941.398249189813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45941.398249189813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45941.398249189813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45941.398249189813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45941.398249189813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45941.398249189813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45941.398249189813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45941.398249189813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45941.398249189813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45941.398249189813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45941.398249189813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45941.398249189813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45941.398249189813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45941.398249189813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45941.398249189813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45941.398249189813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45941.398249189813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45941.398249189813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45941.398249189813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45941.398249189813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45941.398249189813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45941.398249189813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45941.398249189813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45941.398249189813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45941.398249189813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45941.398249189813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45941.398249189813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45941.398249189813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45941.398249189813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45941.398249189813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45941.398249189813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45941.398249189813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45941.398249189813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45941.398249189813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45941.398249189813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45941.398249189813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45941.398249189813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45941.398249189813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45941.398249189813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45941.398249189813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45941.398249189813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45941.398249189813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45941.398249189813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45941.398249189813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45941.398249189813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45941.398249189813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45941.398249189813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45941.398249189813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45941.398249189813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45941.398249189813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45941.398249189813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45941.398249189813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45941.398249189813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45941.398249189813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45941.398249189813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45941.398249189813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45941.398249189813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45941.398249189813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45941.398249189813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45941.398249189813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45941.398249189813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45941.398249189813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45941.398249189813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45941.398249189813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45941.398249189813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45941.398249189813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45941.398249189813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45941.398249189813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45941.398249189813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45941.398249189813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45941.398249189813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45941.398249189813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45941.398249189813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45941.398249189813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45941.398249189813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45941.398249189813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45941.398249189813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45941.398249189813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45941.398249189813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45941.398249189813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45941.398249189813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45941.398249189813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45941.398249189813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45941.398249189813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45941.398249189813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45941.398249189813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45941.398249189813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45941.398249189813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45941.398249189813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45941.398249189813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45941.398249189813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45941.398249189813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45941.398249189813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45941.398249189813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45941.398249189813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45941.398249189813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45941.398249189813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45941.398249189813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45941.398249189813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45941.398249189813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45941.398249189813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45941.398249189813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45941.398249189813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45941.398249189813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45941.398249189813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45941.398249189813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45941.398249189813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45941.398249189813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45941.398249189813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45941.398249189813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45941.398249189813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45941.398249189813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45941.398249189813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45941.398249189813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45941.398249189813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45941.398249189813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45941.398249189813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45941.398249189813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45941.398249189813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45941.398249189813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45941.398249189813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45941.398249189813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45941.398249189813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45941.398249189813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45941.398249189813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45941.398249189813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45941.398249189813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45941.398249189813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45941.398249189813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45941.398249189813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45941.398249189813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45941.398249189813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45941.398249189813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45941.398249189813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45941.398249189813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45941.398249189813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45941.398249189813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45941.398249189813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45941.398249189813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45941.398249189813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45941.398249189813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45941.398249189813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45941.398249189813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45941.398249189813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45941.398249189813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45941.398249189813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45941.398249189813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45941.398249189813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45941.398249189813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45941.398249189813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45941.398249189813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45941.398249189813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45941.398249189813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45941.398249189813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45941.398249189813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45941.398249189813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45941.398249189813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45941.398249189813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45941.398249189813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45941.398249189813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45941.398249189813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45941.398249189813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45941.398249189813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45941.398249189813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45941.398249189813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45941.398249189813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45941.398249189813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45941.398249189813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45941.398249189813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45941.398249189813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45941.398249189813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45941.398249189813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45941.398249189813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45941.398249189813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45941.398249189813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45941.398249189813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45941.398249189813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45941.398249189813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45941.398249189813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45941.398249189813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45941.398249189813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45941.398249189813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45941.398249189813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45941.398249189813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45941.398249189813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45941.398249189813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45941.398249189813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45941.398249189813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45941.398249189813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45941.398249189813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45941.398249189813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45941.398249189813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45941.398249189813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45941.398249189813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45941.398249189813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45941.398249189813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45941.398249189813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45941.398249189813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45941.398249189813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45941.398249189813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45941.398249189813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45941.398249189813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45941.398249189813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45941.398249189813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45941.398249189813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45941.398249189813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45941.398249189813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45941.398249189813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45941.398249189813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45941.398249189813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45941.398249189813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45941.398249189813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45941.398249189813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45941.398249189813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45941.398249189813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45941.398249189813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45941.398249189813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45941.398249189813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45941.398249189813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45941.398249189813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45941.398249189813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45941.398249189813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45941.398249189813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45941.398249189813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45941.398249189813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45941.398249189813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45941.398249189813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45941.398249189813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45941.398249189813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45941.398249189813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45941.398249189813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45941.398249189813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45941.398249189813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45941.398249189813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45941.398249189813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45941.398249189813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45941.398249189813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45941.398249189813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45941.398249189813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45941.398249189813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45941.398249189813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45941.398249189813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45941.398249189813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45941.398249189813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45941.398249189813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45941.398249189813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45941.398249189813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45941.398249189813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45941.398249189813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45941.398249189813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45941.398249189813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45941.398249189813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45941.398249189813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45941.398249189813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45941.398249189813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45941.398249189813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45941.398249189813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45941.398249189813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45941.398249189813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45941.398249189813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45941.398249189813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45941.398249189813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45941.398249189813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45941.398249189813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45941.398249189813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45941.398249189813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45941.398249189813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45941.398249189813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45941.398249189813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45941.398249189813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45941.398249189813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45941.398249189813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45941.398249189813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45941.398249189813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45941.398249189813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45941.398249189813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45941.398249189813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45941.398249189813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45941.398249189813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45941.398249189813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45941.398249189813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45941.398249189813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45941.398249189813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45941.398249189813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45941.398249189813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45941.398249189813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45941.398249189813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45941.398249189813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45941.398249189813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45941.398249189813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45941.398249189813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45941.398249189813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45941.398249189813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45941.398249189813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45941.398249189813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45941.398249189813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45941.398249189813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45941.398249189813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45941.398249189813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45941.398249189813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45941.398249189813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45941.398249189813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45941.398249189813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45941.398249189813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45941.398249189813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45941.398249189813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45941.398249189813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45941.398249189813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45941.398249189813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45941.398249189813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45941.398249189813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45941.398249189813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45941.398249189813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45941.398249189813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45941.398249189813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45941.398249189813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45941.398249189813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45941.398249189813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45941.398249189813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45941.398249189813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45941.398249189813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45941.398249189813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45941.398249189813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45941.398249189813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45941.398249189813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45941.398249189813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45941.398249189813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45941.398249189813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45941.398249189813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45941.398249189813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45941.398249189813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45941.398249189813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45941.398249189813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45941.398249189813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45941.398249189813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45941.398249189813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45941.398249189813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45941.398249189813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45941.398249189813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45941.398249189813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45941.398249189813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45941.398249189813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45941.398249189813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45941.398249189813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45941.398249189813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45941.398249189813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45941.398249189813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45941.398249189813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45941.398249189813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45941.398249189813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45941.398249189813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45941.398249189813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45941.398249189813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45941.398249189813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45941.398249189813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45941.398249189813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45941.398249189813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45941.398249189813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45941.398249189813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45941.398249189813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45941.398249189813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45941.398249189813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45941.398249189813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45941.398249189813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45941.398249189813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45941.398249189813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45941.398249189813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45941.398249189813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45941.398249189813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45941.398249189813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45941.398249189813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45941.398249189813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45941.398249189813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45941.398249189813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45941.398249189813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45941.398249189813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45941.398249189813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45941.398249189813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45941.398249189813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45941.398249189813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45941.398249189813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45941.398249189813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45941.398249189813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45941.398249189813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45941.398249189813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45941.398249189813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45941.398249189813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45941.398249189813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45941.398249189813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45941.398249189813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45941.398249189813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45941.398249189813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45941.398249189813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45941.398249189813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45941.398249189813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45941.398249189813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45941.398249189813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45941.398249189813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45941.398249189813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45941.398249189813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45941.398249189813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45941.398249189813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45941.398249189813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45941.398249189813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45941.398249189813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45941.398249189813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45941.398249189813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45941.398249189813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45941.398249189813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45941.398249189813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45941.398249189813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45941.398249189813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45941.398249189813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45941.398249189813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45941.398249189813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45941.398249189813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45941.398249189813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45941.398249189813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45941.398249189813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45941.398249189813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45941.398249189813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45941.398249189813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45941.398249189813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45941.398249189813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45941.398249189813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45941.398249189813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45941.398249189813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45941.398249189813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45941.398249189813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45941.398249189813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45941.398249189813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45941.398249189813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45941.398249189813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45941.398249189813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45941.398249189813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45941.398249189813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45941.398249189813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45941.398249189813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45941.398249189813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45941.398249189813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45941.398249189813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45941.398249189813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45941.398249189813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45941.398249189813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45941.398249189813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45941.398249189813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45941.398249189813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45941.398249189813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45941.398249189813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45941.398249189813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45941.398249189813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45941.398249189813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45941.398249189813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45941.398249189813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45941.398249189813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45941.398249189813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45941.398249189813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45941.398249189813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45941.398249189813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45941.398249189813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45941.398249189813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45941.398249189813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45941.398249189813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45941.398249189813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45941.398249189813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45941.398249189813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45941.398249189813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45941.398249189813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45941.398249189813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45941.398249189813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45941.398249189813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45941.398249189813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45941.398249189813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45941.398249189813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45941.398249189813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45941.398249189813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45941.398249189813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45941.398249189813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45941.398249189813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45941.398249189813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45941.398249189813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45941.398249189813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45941.398249189813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45941.398249189813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45941.398249189813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45941.398249189813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45941.398249189813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45941.398249189813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45941.398249189813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45941.398249189813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45941.398249189813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45941.398249189813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45941.398249189813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45941.398249189813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45941.398249189813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45941.398249189813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45941.398249189813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45941.398249189813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45941.398249189813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45941.398249189813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45941.398249189813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45941.398249189813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45941.398249189813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45941.398249189813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45941.398249189813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45941.398249189813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45941.398249189813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45941.398249189813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45941.398249189813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45941.398249189813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45941.398249189813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45941.398249189813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45941.398249189813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45941.398249189813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45941.398249189813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45941.398249189813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45941.398249189813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45941.398249189813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45941.398249189813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45941.398249189813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45941.398249189813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45941.398249189813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45941.398249189813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45941.398249189813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45941.398249189813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45941.398249189813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45941.398249189813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45941.398249189813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45941.398249189813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45941.398249189813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45941.398249189813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45941.398249189813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45941.398249189813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45941.398249189813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45941.398249189813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45941.398249189813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45941.398249189813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45941.398249189813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45941.398249189813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45941.398249189813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45941.398249189813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45941.398249189813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45941.398249189813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45941.398249189813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45941.398249189813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45941.398249189813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45941.398249189813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45941.398249189813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45941.398249189813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45941.398249189813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45941.398249189813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45941.398249189813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45941.398249189813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45941.398249189813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45941.398249189813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45941.398249189813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45941.398249189813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45941.398249189813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45941.398249189813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45941.398249189813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45941.398249189813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45941.398249189813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45941.398249189813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45941.398249189813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45941.398249189813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45941.398249189813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45941.398249189813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45941.398249189813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45941.398249189813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45941.398249189813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45941.398249189813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45941.398249189813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45941.398249189813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45941.398249189813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45941.398249189813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45941.398249189813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45941.398249189813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45941.398249189813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45941.398249189813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45941.398249189813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45941.398249189813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45941.398249189813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45941.398249189813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45941.398249189813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45941.398249189813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45941.398249189813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45941.398249189813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45941.398249189813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45941.398249189813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45941.398249189813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45941.398249189813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45941.398249189813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45941.398249189813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45941.398249189813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45941.398249189813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45941.398249189813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45941.398249189813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45941.398249189813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45941.398249189813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45941.398249189813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45941.398249189813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45941.398249189813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45941.398249189813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45941.398249189813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45941.398249189813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45941.398249189813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45941.398249189813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45941.398249189813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45941.398249189813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45941.398249189813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45941.398249189813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45941.398249189813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45941.398249189813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45941.398249189813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45941.398249189813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45941.398249189813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45941.398249189813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45941.398249189813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45941.398249189813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45941.398249189813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45941.398249189813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45941.398249189813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45941.398249189813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45941.398249189813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45941.398249189813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45941.398249189813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45941.398249189813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45941.398249189813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45941.398249189813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45941.398249189813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45941.398249189813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45941.398249189813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45941.398249189813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45941.398249189813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45941.398249189813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45941.398249189813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45941.398249189813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45941.398249189813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45941.398249189813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45941.398249189813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45941.398249189813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45941.398249189813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45941.398249189813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45941.398249189813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45941.398249189813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45941.398249189813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45941.398249189813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45941.398249189813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45941.398249189813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45941.398249189813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45941.398249189813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45941.398249189813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45941.398249189813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45941.398249189813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45941.398249189813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45941.398249189813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45941.398249189813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45941.398249189813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45941.398249189813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45941.398249189813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45941.398249189813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45941.398249189813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45941.398249189813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45941.398249189813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45941.398249189813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45941.398249189813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45941.398249189813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45941.398249189813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45941.398249189813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45941.398249189813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45941.398249189813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45941.398249189813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45941.398249189813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45941.398249189813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45941.398249189813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45941.398249189813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45941.398249189813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45941.398249189813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45941.398249189813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45941.398249189813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45941.398249189813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45941.398249189813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45941.398249189813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45941.398249189813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45941.398249189813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45941.398249189813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45941.398249189813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45941.398249189813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45941.398249189813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45941.398249189813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45941.398249189813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45941.398249189813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45941.398249189813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45941.398249189813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45941.398249189813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45941.398249189813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45941.398249189813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45941.398249189813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45941.398249189813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45941.398249189813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45941.398249189813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45941.398249189813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45941.398249189813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45941.398249189813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45941.398249189813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45941.398249189813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45941.398249189813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45941.398249189813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45941.398249189813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45941.398249189813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45941.398249189813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45941.398249189813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45941.398249189813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45941.398249189813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45941.398249189813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45941.398249189813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45941.398249189813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45941.398249189813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45941.398249189813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45941.398249189813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45941.398249189813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45941.398249189813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45941.398249189813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45941.398249189813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45941.398249189813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45941.398249189813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45941.398249189813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45941.398249189813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45941.398249189813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45941.398249189813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45941.398249189813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45941.398249189813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45941.398249189813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45941.398249189813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45941.398249189813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45941.398249189813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45941.398249189813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45941.398249189813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45941.398249189813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45941.398249189813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45941.398249189813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45941.398249189813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45941.398249189813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45941.398249189813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45941.398249189813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45941.398249189813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45941.398249189813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45941.398249189813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45941.398249189813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45941.398249189813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45941.398249189813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45941.398249189813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45941.398249189813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45941.398249189813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45941.398249189813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45941.398249189813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45941.398249189813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45941.398249189813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45941.398249189813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45941.398249189813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45941.398249189813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45941.398249189813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45941.398249189813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45941.398249189813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45941.398249189813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45941.398249189813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45941.398249189813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45941.398249189813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45941.398249189813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45941.398249189813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45941.398249189813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45941.398249189813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45941.398249189813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45941.398249189813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45941.398249189813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45941.398249189813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45941.398249189813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45941.398249189813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45941.398249189813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45941.398249189813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45941.398249189813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45941.398249189813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45941.398249189813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45941.398249189813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45941.398249189813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45941.398249189813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45941.398249189813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45941.398249189813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45941.398249189813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45941.398249189813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45941.398249189813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45941.398249189813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45941.398249189813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45941.398249189813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45941.398249189813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45941.398249189813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45941.398249189813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45941.398249189813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45941.398249189813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45941.398249189813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45941.398249189813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45941.398249189813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45941.398249189813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45941.398249189813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45941.398249189813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45941.398249189813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45941.398249189813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45941.398249189813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45941.398249189813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45941.398249189813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45941.398249189813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45941.398249189813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45941.398249189813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45941.398249189813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45941.398249189813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45941.398249189813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45941.398249189813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45941.398249189813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45941.398249189813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45941.398249189813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45941.398249189813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45941.398249189813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45941.398249189813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45941.398249189813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45941.398249189813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45941.398249189813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45941.398249189813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45941.398249189813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45941.398249189813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45941.398249189813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45941.398249189813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45941.398249189813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45941.398249189813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45941.398249189813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45941.398249189813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45941.398249189813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45941.398249189813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45941.398249189813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45941.398249189813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45941.398249189813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45941.398249189813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45941.398249189813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45941.398249189813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45941.398249189813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45941.398249189813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45941.398249189813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45941.398249189813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45941.398249189813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45941.398249189813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45941.398249189813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45941.398249189813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45941.398249189813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45941.398249189813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45941.398249189813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45941.398249189813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45941.398249189813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45941.398249189813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45941.398249189813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45941.398249189813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45941.398249189813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45941.398249189813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45941.398249189813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45941.398249189813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45941.398249189813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45941.398249189813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45941.398249189813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45941.398249189813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45941.398249189813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45941.398249189813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45941.398249189813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45941.398249189813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45941.398249189813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45941.398249189813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45941.398249189813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45941.398249189813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45941.398249189813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45941.398249189813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45941.398249189813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45941.398249189813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45941.398249189813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45941.398249189813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45941.398249189813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45941.398249189813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45941.398249189813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45941.398249189813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45941.398249189813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45941.398249189813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45941.398249189813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45941.398249189813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45941.398249189813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45941.398249189813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45941.398249189813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45941.398249189813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45941.398249189813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45941.398249189813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45941.398249189813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45941.398249189813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45941.398249189813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45941.398249189813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45941.398249189813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45941.398249189813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45941.398249189813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45941.398249189813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45941.398249189813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45941.398249189813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45941.398249189813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45941.398249189813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45941.398249189813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45941.398249189813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45941.398249189813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45941.398249189813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45941.398249189813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45941.398249189813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45941.398249189813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45941.398249189813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45941.398249189813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45941.398249189813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45941.398249189813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45941.398249189813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45941.398249189813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45941.398249189813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45941.398249189813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45941.398249189813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45941.398249189813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45941.398249189813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45941.398249189813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45941.398249189813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45941.398249189813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45941.398249189813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45941.398249189813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45941.398249189813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45941.398249189813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45941.398249189813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45941.398249189813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45941.398249189813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45941.398249189813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45941.398249189813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45941.398249189813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45941.398249189813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45941.398249189813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45941.398249189813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45941.398249189813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45941.398249189813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45941.398249189813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45941.398249189813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45941.398249189813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45941.398249189813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45941.398249189813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45941.398249189813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45941.398249189813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45941.398249189813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45941.398249189813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45941.398249189813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45941.398249189813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45941.398249189813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45941.398249189813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45941.398249189813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45941.398249189813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45941.398249189813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45941.398249189813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45941.398249189813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45941.398249189813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45941.398249189813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45941.398249189813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45941.398249189813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45941.398249189813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45941.398249189813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45941.398249189813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45941.398249189813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45941.398249189813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45941.398249189813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45941.398249189813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45941.398249189813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45941.398249189813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45941.398249189813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45941.398249189813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45941.398249189813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45941.398249189813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45941.398249189813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45941.398249189813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45941.398249189813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45941.398249189813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45941.398249189813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45941.398249189813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45941.398249189813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45941.398249189813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45941.398249189813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45941.398249189813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45941.398249189813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45941.398249189813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45941.398249189813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45941.398249189813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45941.398249189813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45941.398249189813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45941.398249189813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45941.398249189813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45941.398249189813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45941.398249189813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45941.398249189813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45941.398249189813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45941.398249189813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45941.398249189813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45941.398249189813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45941.398249189813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45941.398249189813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45941.398249189813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45941.398249189813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45941.398249189813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45941.398249189813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45941.398249189813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45941.398249189813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45941.398249189813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45941.398249189813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45941.398249189813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45941.398249189813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45941.398249189813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45941.398249189813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45941.398249189813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45941.398249189813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45941.398249189813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45941.398249189813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45941.398249189813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45941.398249189813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45941.398249189813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45941.398249189813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45941.398249189813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45941.398249189813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45941.398249189813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45941.398249189813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45941.398249189813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45941.398249189813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45941.398249189813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45941.398249189813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45941.398249189813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45941.398249189813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45941.398249189813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45941.398249189813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45941.398249189813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45941.398249189813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45941.398249189813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45941.398249189813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45941.398249189813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45941.398249189813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45941.398249189813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45941.398249189813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45941.398249189813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45941.398249189813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45941.398249189813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45941.398249189813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45941.398249189813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45941.398249189813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45941.398249189813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45941.398249189813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45941.398249189813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45941.398249189813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237.91753148147836</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5">
        <v>45941.201597222222</v>
      </c>
      <c r="G3" s="132">
        <f ca="1">IFERROR(NOW()-F3,"")</f>
        <v>0.19665185185294831</v>
      </c>
      <c r="H3" s="131">
        <v>45941.195949074077</v>
      </c>
      <c r="I3" s="127" t="str">
        <f>IFERROR(VLOOKUP(D3,DB!A:F,6,0),"")</f>
        <v>SCECO</v>
      </c>
      <c r="J3" s="127" t="str">
        <f>IFERROR(VLOOKUP(D3,DB!A:G,7,0),"")</f>
        <v>Dead</v>
      </c>
      <c r="K3" s="133" t="s">
        <v>39065</v>
      </c>
      <c r="L3" s="129" t="str">
        <f>IFERROR(VLOOKUP(D3,DB!A:I,9,0),"")</f>
        <v>Latis</v>
      </c>
    </row>
    <row r="4" spans="1:16" ht="15" customHeight="1">
      <c r="A4" s="127" t="s">
        <v>39066</v>
      </c>
      <c r="B4" s="127" t="str">
        <f>IFERROR(VLOOKUP(D4,DB!A:K,11,0),"")</f>
        <v>R4</v>
      </c>
      <c r="C4" s="128">
        <v>1</v>
      </c>
      <c r="D4" s="99" t="s">
        <v>36672</v>
      </c>
      <c r="E4" s="104" t="s">
        <v>38964</v>
      </c>
      <c r="F4" s="131">
        <v>45941.396064814813</v>
      </c>
      <c r="G4" s="132">
        <f ca="1">IFERROR(NOW()-F4,"")</f>
        <v>2.1842592614120804E-3</v>
      </c>
      <c r="H4" s="131">
        <v>45941.308321759258</v>
      </c>
      <c r="I4" s="127" t="str">
        <f>IFERROR(VLOOKUP(D4,DB!A:F,6,0),"")</f>
        <v>Generator-SG</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45941.398249074075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45941.398249074075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45941.398249074075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45941.398249074075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45941.398249074075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45941.398249074075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45941.398249074075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45941.398249074075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45941.398249074075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45941.398249074075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45941.398249074075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45941.398249074075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45941.398249074075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45941.398249074075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45941.398249074075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45941.398249074075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45941.398249074075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45941.398249074075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45941.398249074075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45941.398249074075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45941.398249074075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45941.398249074075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45941.398249074075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45941.398249074075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45941.398249074075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45941.398249074075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45941.398249074075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45941.398249074075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45941.398249074075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45941.398249074075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45941.398249074075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45941.398249074075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45941.398249074075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45941.398249074075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45941.398249074075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45941.398249074075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45941.398249074075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45941.398249074075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45941.398249074075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45941.398249074075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45941.398249074075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45941.398249074075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45941.398249074075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45941.398249074075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45941.398249074075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45941.398249074075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45941.398249074075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45941.398249074075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45941.398249074075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45941.398249074075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45941.398249074075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45941.398249074075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45941.398249074075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45941.398249074075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45941.398249074075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45941.398249074075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45941.398249074075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45941.398249074075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45941.398249074075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45941.398249074075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45941.398249074075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45941.398249074075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45941.398249074075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45941.398249074075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45941.398249074075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45941.398249074075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45941.398249074075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45941.398249074075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45941.398249074075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45941.398249074075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45941.398249074075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45941.398249074075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45941.398249074075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45941.398249074075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45941.398249074075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45941.398249074075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45941.398249074075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45941.398249074075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45941.398249074075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45941.398249074075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45941.398249074075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45941.398249074075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45941.398249074075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45941.398249074075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45941.398249074075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45941.398249074075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45941.398249074075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45941.398249074075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45941.398249074075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45941.398249074075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45941.398249074075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45941.398249074075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45941.398249074075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45941.398249074075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45941.398249074075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45941.398249074075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45941.398249074075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45941.398249074075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45941.398249074075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45941.398249074075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45941.398249074075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45941.398249074075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45941.398249074075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45941.398249074075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45941.398249074075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45941.398249074075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45941.398249074075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45941.398249074075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45941.398249074075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45941.398249074075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45941.398249074075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45941.398249074075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45941.398249074075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45941.398249074075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45941.398249074075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45941.398249074075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45941.398249074075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45941.398249074075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45941.398249074075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45941.398249074075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45941.398249074075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45941.398249074075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45941.398249074075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45941.398249074075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45941.398249074075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45941.398249074075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45941.398249074075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45941.398249074075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45941.398249074075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45941.398249074075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45941.398249074075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45941.398249074075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45941.398249074075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45941.398249074075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45941.398249074075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45941.398249074075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45941.398249074075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45941.398249074075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45941.398249074075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45941.398249074075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45941.398249074075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45941.398249074075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45941.398249074075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45941.398249074075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45941.398249074075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45941.398249074075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45941.398249074075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45941.398249074075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45941.398249074075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45941.398249074075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45941.398249074075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45941.398249074075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45941.398249074075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45941.398249074075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45941.398249074075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45941.398249074075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45941.398249074075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45941.398249074075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45941.398249074075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45941.398249074075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45941.398249074075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45941.398249074075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45941.398249074075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45941.398249074075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45941.398249074075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45941.398249074075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45941.398249074075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45941.398249074075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45941.398249074075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45941.398249074075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45941.398249074075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45941.398249074075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45941.398249074075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45941.398249074075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45941.398249074075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45941.398249074075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45941.398249074075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45941.398249074075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45941.398249074075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45941.398249074075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45941.398249074075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45941.398249074075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45941.398249074075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45941.398249074075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45941.398249074075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45941.398249074075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45941.398249074075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45941.398249074075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45941.398249074075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45941.398249074075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45941.398249074075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45941.398249074075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45941.398249074075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45941.398249074075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45941.398249074075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45941.398249074075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45941.398249074075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45941.398249074075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45941.398249074075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45941.398249074075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45941.398249074075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45941.398249074075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45941.398249074075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45941.398249074075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45941.398249074075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45941.398249074075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45941.398249074075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45941.398249074075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45941.398249074075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45941.398249074075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45941.398249074075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45941.398249074075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45941.398249074075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45941.398249074075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45941.398249074075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45941.398249074075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45941.398249074075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45941.398249074075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45941.398249074075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45941.398249074075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45941.398249074075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45941.398249074075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45941.398249074075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45941.398249074075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45941.398249074075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45941.398249074075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45941.398249074075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45941.398249074075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45941.398249074075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45941.398249074075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45941.398249074075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45941.398249074075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45941.398249074075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45941.398249074075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45941.398249074075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45941.398249074075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45941.398249074075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45941.398249074075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45941.398249074075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45941.398249074075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45941.398249074075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45941.398249074075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45941.398249074075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45941.398249074075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45941.398249074075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45941.398249074075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45941.398249074075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45941.398249074075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45941.398249074075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45941.398249074075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45941.398249074075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45941.398249074075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45941.398249074075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45941.398249074075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45941.398249074075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45941.398249074075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45941.398249074075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45941.398249074075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45941.398249074075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45941.398249074075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45941.398249074075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45941.398249074075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45941.398249074075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45941.398249074075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45941.398249074075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45941.398249074075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45941.398249074075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45941.398249074075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45941.398249074075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45941.398249074075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45941.398249074075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45941.398249074075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45941.398249074075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45941.398249074075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45941.398249074075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45941.398249074075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45941.398249074075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45941.398249074075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45941.398249074075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45941.398249074075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45941.398249074075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45941.398249074075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45941.398249074075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45941.398249074075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45941.398249074075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45941.398249074075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45941.398249074075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45941.398249074075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45941.398249074075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45941.398249074075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45941.398249074075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45941.398249074075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45941.398249074075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45941.398249074075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45941.398249074075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45941.398249074075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45941.398249074075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45941.398249074075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45941.398249074075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45941.398249074075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45941.398249074075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45941.398249074075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45941.398249074075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45941.398249074075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45941.398249074075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45941.398249074075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45941.398249074075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45941.398249074075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45941.398249074075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45941.398249074075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45941.398249074075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45941.398249074075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45941.398249074075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45941.398249074075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45941.398249074075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45941.398249074075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45941.398249074075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45941.398249074075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45941.398249074075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45941.398249074075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45941.398249074075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45941.398249074075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45941.398249074075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45941.398249074075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45941.398249074075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45941.398249074075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45941.398249074075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45941.398249074075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45941.398249074075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45941.398249074075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45941.398249074075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45941.398249074075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45941.398249074075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45941.398249074075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45941.398249074075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45941.398249074075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45941.398249074075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45941.398249074075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45941.398249074075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45941.398249074075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45941.398249074075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45941.398249074075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45941.398249074075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45941.398249074075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45941.398249074075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45941.398249074075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45941.398249074075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45941.398249074075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45941.398249074075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45941.398249074075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45941.398249074075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45941.398249074075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45941.398249074075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45941.398249074075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45941.398249074075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45941.398249074075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45941.398249074075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45941.398249074075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45941.398249074075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45941.398249074075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45941.398249074075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45941.398249074075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45941.398249074075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45941.398249074075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45941.398249074075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45941.398249074075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45941.398249074075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45941.398249074075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45941.398249074075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45941.398249074075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45941.398249074075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45941.398249074075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45941.398249074075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45941.398249074075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45941.398249074075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45941.398249074075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45941.398249074075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45941.398249074075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45941.398249074075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45941.398249074075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45941.398249074075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45941.398249074075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45941.398249074075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45941.398249074075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45941.398249074075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45941.398249074075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45941.398249074075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45941.398249074075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45941.398249074075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45941.398249074075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45941.398249074075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45941.398249074075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45941.398249074075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45941.398249074075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45941.398249074075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45941.398249074075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45941.398249074075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45941.398249074075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45941.398249074075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45941.398249074075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45941.398249074075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45941.398249074075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45941.398249074075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45941.398249074075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45941.398249074075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45941.398249074075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45941.398249074075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45941.398249074075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45941.398249074075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45941.398249074075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45941.398249074075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45941.398249074075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45941.398249074075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45941.398249074075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45941.398249074075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45941.398249074075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45941.398249074075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45941.398249074075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45941.398249074075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45941.398249074075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45941.398249074075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45941.398249074075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45941.398249074075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45941.398249074075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45941.398249074075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45941.398249074075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45941.398249074075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45941.398249074075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9" sqref="D2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0">
        <f ca="1">IFERROR(NOW()-F2,"")</f>
        <v>49.566188888886245</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38969</v>
      </c>
      <c r="F3" s="38">
        <v>45926.188877314817</v>
      </c>
      <c r="G3" s="160">
        <f t="shared" ref="G3" ca="1" si="0">IFERROR(NOW()-F3,"")</f>
        <v>15.20937175925792</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37" t="s">
        <v>38426</v>
      </c>
      <c r="E4" s="37" t="s">
        <v>38964</v>
      </c>
      <c r="F4" s="38">
        <v>45941.361435185187</v>
      </c>
      <c r="G4" s="39">
        <f t="shared" ref="G4:G5" ca="1" si="1">IFERROR(NOW()-F4,"")</f>
        <v>3.6813888887991197E-2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38173</v>
      </c>
      <c r="E5" s="37" t="s">
        <v>38964</v>
      </c>
      <c r="F5" s="38">
        <v>45941.387048611112</v>
      </c>
      <c r="G5" s="39">
        <f t="shared" ca="1" si="1"/>
        <v>1.1200462962733582E-2</v>
      </c>
      <c r="H5" s="38">
        <v>45941.380798611113</v>
      </c>
      <c r="I5" s="37" t="str">
        <f>IFERROR(VLOOKUP(D5,DB!A:F,6,0),"")</f>
        <v>SCECO</v>
      </c>
      <c r="J5" s="37" t="str">
        <f>IFERROR(VLOOKUP(D5,DB!A:G,7,0),"")</f>
        <v>Haj Removal</v>
      </c>
      <c r="K5" s="37" t="s">
        <v>39073</v>
      </c>
      <c r="L5" s="37" t="str">
        <f>IFERROR(VLOOKUP(D5,DB!A:I,9,0),"")</f>
        <v>Latis</v>
      </c>
    </row>
    <row r="6" spans="1:13" ht="15">
      <c r="A6" s="37" t="s">
        <v>39075</v>
      </c>
      <c r="B6" s="37" t="str">
        <f>IFERROR(VLOOKUP(D6,DB!A:K,11,0),"")</f>
        <v>R5</v>
      </c>
      <c r="C6" s="37">
        <v>1</v>
      </c>
      <c r="D6" s="37" t="s">
        <v>34148</v>
      </c>
      <c r="E6" s="37" t="s">
        <v>38964</v>
      </c>
      <c r="F6" s="38">
        <v>45941.373749999999</v>
      </c>
      <c r="G6" s="39">
        <f t="shared" ref="G6:G37" ca="1" si="2">IFERROR(NOW()-F6,"")</f>
        <v>2.4499074075720273E-2</v>
      </c>
      <c r="H6" s="38">
        <v>45941.364722222221</v>
      </c>
      <c r="I6" s="37" t="str">
        <f>IFERROR(VLOOKUP(D6,DB!A:F,6,0),"")</f>
        <v>SCECO</v>
      </c>
      <c r="J6" s="37" t="str">
        <f>IFERROR(VLOOKUP(D6,DB!A:G,7,0),"")</f>
        <v>Vandalized</v>
      </c>
      <c r="K6" s="37" t="s">
        <v>39076</v>
      </c>
      <c r="L6" s="37" t="str">
        <f>IFERROR(VLOOKUP(D6,DB!A:I,9,0),"")</f>
        <v>Latis</v>
      </c>
    </row>
    <row r="7" spans="1:13" ht="15">
      <c r="A7" s="37" t="s">
        <v>39077</v>
      </c>
      <c r="B7" s="37" t="str">
        <f>IFERROR(VLOOKUP(D7,DB!A:K,11,0),"")</f>
        <v>R5</v>
      </c>
      <c r="C7" s="37">
        <v>1</v>
      </c>
      <c r="D7" s="37" t="s">
        <v>34343</v>
      </c>
      <c r="E7" s="37" t="s">
        <v>38969</v>
      </c>
      <c r="F7" s="38">
        <v>45941.391180555554</v>
      </c>
      <c r="G7" s="39">
        <f t="shared" ca="1" si="2"/>
        <v>7.0685185201000422E-3</v>
      </c>
      <c r="H7" s="38">
        <v>45941.385625000003</v>
      </c>
      <c r="I7" s="37" t="str">
        <f>IFERROR(VLOOKUP(D7,DB!A:F,6,0),"")</f>
        <v>SCECO</v>
      </c>
      <c r="J7" s="37" t="str">
        <f>IFERROR(VLOOKUP(D7,DB!A:G,7,0),"")</f>
        <v>Good</v>
      </c>
      <c r="K7" s="37" t="s">
        <v>39078</v>
      </c>
      <c r="L7" s="37" t="str">
        <f>IFERROR(VLOOKUP(D7,DB!A:I,9,0),"")</f>
        <v>Latis</v>
      </c>
    </row>
    <row r="8" spans="1:13" ht="15">
      <c r="A8" s="37"/>
      <c r="B8" s="37" t="str">
        <f>IFERROR(VLOOKUP(D8,DB!A:K,11,0),"")</f>
        <v/>
      </c>
      <c r="C8" s="37"/>
      <c r="D8" s="126"/>
      <c r="E8" s="37"/>
      <c r="F8" s="38"/>
      <c r="G8" s="39">
        <f t="shared" ca="1" si="2"/>
        <v>45941.398249074075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45941.398249074075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45941.398249074075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45941.398249074075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45941.398249074075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45941.398249074075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45941.398249074075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45941.398249074075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45941.398249074075</v>
      </c>
      <c r="H16" s="38"/>
      <c r="I16" s="37" t="str">
        <f>IFERROR(VLOOKUP(D16,DB!A:F,6,0),"")</f>
        <v/>
      </c>
      <c r="J16" s="37" t="str">
        <f>IFERROR(VLOOKUP(D16,DB!A:G,7,0),"")</f>
        <v/>
      </c>
      <c r="K16" s="37"/>
      <c r="L16" s="37" t="str">
        <f>IFERROR(VLOOKUP(D16,DB!A:I,9,0),"")</f>
        <v/>
      </c>
    </row>
    <row r="17" spans="1:12" ht="15">
      <c r="A17" s="84"/>
      <c r="B17" s="84" t="str">
        <f>IFERROR(VLOOKUP(D17,DB!A:K,11,0),"")</f>
        <v/>
      </c>
      <c r="C17" s="84"/>
      <c r="D17" s="166"/>
      <c r="E17" s="84"/>
      <c r="F17" s="123"/>
      <c r="G17" s="124">
        <f t="shared" ca="1" si="2"/>
        <v>45941.398249074075</v>
      </c>
      <c r="H17" s="123"/>
      <c r="I17" s="84" t="str">
        <f>IFERROR(VLOOKUP(D17,DB!A:F,6,0),"")</f>
        <v/>
      </c>
      <c r="J17" s="84" t="str">
        <f>IFERROR(VLOOKUP(D17,DB!A:G,7,0),"")</f>
        <v/>
      </c>
      <c r="K17" s="84"/>
      <c r="L17" s="84" t="str">
        <f>IFERROR(VLOOKUP(D17,DB!A:I,9,0),"")</f>
        <v/>
      </c>
    </row>
    <row r="18" spans="1:12" ht="15">
      <c r="A18" s="37"/>
      <c r="B18" s="37" t="str">
        <f>IFERROR(VLOOKUP(D18,DB!A:K,11,0),"")</f>
        <v/>
      </c>
      <c r="C18" s="37"/>
      <c r="D18" s="126"/>
      <c r="E18" s="37"/>
      <c r="F18" s="38"/>
      <c r="G18" s="39">
        <f t="shared" ca="1" si="2"/>
        <v>45941.398249074075</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45941.398249074075</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45941.398249074075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45941.398249074075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45941.398249074075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45941.398249074075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45941.398249074075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45941.398249074075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45941.398249074075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45941.398249074075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45941.398249074075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45941.398249074075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45941.398249074075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45941.398249074075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45941.398249074075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45941.398249074075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45941.398249074075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45941.398249074075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45941.398249074075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45941.398249074075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45941.398249074075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45941.398249074075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45941.398249074075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45941.398249074075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45941.398249074075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45941.398249074075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45941.398249074075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45941.398249074075</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45941.398249074075</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45941.398249074075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45941.398249074075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45941.398249074075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45941.398249074075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45941.398249074075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45941.398249074075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45941.398249074075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45941.398249074075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45941.398249074075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45941.398249074075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45941.398249074075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45941.398249074075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45941.398249074075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45941.398249074075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45941.398249074075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45941.398249074075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45941.398249074075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45941.398249074075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45941.398249074075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45941.398249074075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45941.398249074075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45941.398249074075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45941.398249074075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45941.398249074075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45941.398249074075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45941.398249074075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45941.398249074075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45941.398249074075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45941.398249074075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45941.398249074075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45941.398249074075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45941.398249074075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45941.398249074075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45941.398249074075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45941.398249074075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45941.398249074075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45941.398249074075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45941.398249074075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45941.398249074075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45941.398249074075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45941.398249074075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45941.398249074075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45941.398249074075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45941.398249074075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45941.398249074075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45941.398249074075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45941.398249074075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45941.398249074075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45941.398249074075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45941.398249074075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45941.398249074075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45941.398249074075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45941.398249074075</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45941.398249074075</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B7" sqref="B7:C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39079</v>
      </c>
      <c r="B2" s="149" t="s">
        <v>5398</v>
      </c>
      <c r="C2" s="148">
        <v>1</v>
      </c>
      <c r="D2" s="149" t="s">
        <v>34463</v>
      </c>
      <c r="E2" s="148" t="s">
        <v>39080</v>
      </c>
      <c r="F2" s="150">
        <v>45926.772847222222</v>
      </c>
      <c r="G2" s="151">
        <f ca="1">IFERROR(NOW()-F2,"-")</f>
        <v>14.625401851852075</v>
      </c>
      <c r="H2" s="152">
        <v>45927.449074074102</v>
      </c>
      <c r="I2" s="149" t="str">
        <f>IFERROR(VLOOKUP(D2,DB!A:F,6,0),"")</f>
        <v>SCECO</v>
      </c>
      <c r="J2" s="149" t="str">
        <f>IFERROR(VLOOKUP(D2,DB!A:G,7,0),"")</f>
        <v>Weak</v>
      </c>
      <c r="K2" s="148" t="s">
        <v>39081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39082</v>
      </c>
      <c r="B3" s="149" t="str">
        <f>IFERROR(VLOOKUP(D3,DB!A:K,11,0),"")</f>
        <v>R6</v>
      </c>
      <c r="C3" s="148">
        <v>1</v>
      </c>
      <c r="D3" s="149" t="s">
        <v>34282</v>
      </c>
      <c r="E3" s="148" t="s">
        <v>38964</v>
      </c>
      <c r="F3" s="152">
        <v>45939.529062499998</v>
      </c>
      <c r="G3" s="151">
        <f ca="1">IFERROR(NOW()-F3,"-")</f>
        <v>1.8691865740765934</v>
      </c>
      <c r="H3" s="152">
        <v>45927.987534722219</v>
      </c>
      <c r="I3" s="149" t="str">
        <f>IFERROR(VLOOKUP(D3,DB!A:F,6,0),"")</f>
        <v>SCECO</v>
      </c>
      <c r="J3" s="149" t="str">
        <f>IFERROR(VLOOKUP(D3,DB!A:G,7,0),"")</f>
        <v>Vandalized</v>
      </c>
      <c r="K3" s="148" t="s">
        <v>39083</v>
      </c>
      <c r="L3" s="149" t="str">
        <f>IFERROR(VLOOKUP(D3,DB!A:I,9,0),"")</f>
        <v>Latis</v>
      </c>
    </row>
    <row r="4" spans="1:16383" ht="31.5" customHeight="1">
      <c r="A4" s="148" t="s">
        <v>39084</v>
      </c>
      <c r="B4" s="149" t="s">
        <v>5398</v>
      </c>
      <c r="C4" s="148">
        <v>1</v>
      </c>
      <c r="D4" s="149" t="s">
        <v>32861</v>
      </c>
      <c r="E4" s="148" t="s">
        <v>39080</v>
      </c>
      <c r="F4" s="150">
        <v>45933.880972222221</v>
      </c>
      <c r="G4" s="151">
        <f ca="1">IFERROR(NOW()-F4,"-")</f>
        <v>7.5172768518532394</v>
      </c>
      <c r="H4" s="152">
        <v>45929.455266203702</v>
      </c>
      <c r="I4" s="149" t="str">
        <f>IFERROR(VLOOKUP(D4,DB!A:F,6,0),"")</f>
        <v>SCECO</v>
      </c>
      <c r="J4" s="149" t="str">
        <f>IFERROR(VLOOKUP(D4,DB!A:G,7,0),"")</f>
        <v>In progress</v>
      </c>
      <c r="K4" s="148" t="s">
        <v>39085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39086</v>
      </c>
      <c r="B5" s="149" t="s">
        <v>5398</v>
      </c>
      <c r="C5" s="148">
        <v>1</v>
      </c>
      <c r="D5" s="149" t="s">
        <v>33408</v>
      </c>
      <c r="E5" s="148" t="s">
        <v>38964</v>
      </c>
      <c r="F5" s="150">
        <v>45941.023958333331</v>
      </c>
      <c r="G5" s="151">
        <f ca="1">IFERROR(NOW()-F5,"-")</f>
        <v>0.37429074074316304</v>
      </c>
      <c r="H5" s="152">
        <v>45934.470231481479</v>
      </c>
      <c r="I5" s="149" t="str">
        <f>IFERROR(VLOOKUP(D5,DB!A:F,6,0),"")</f>
        <v>SCECO</v>
      </c>
      <c r="J5" s="149" t="str">
        <f>IFERROR(VLOOKUP(D5,DB!A:G,7,0),"")</f>
        <v>Dead</v>
      </c>
      <c r="K5" s="148" t="s">
        <v>39085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39087</v>
      </c>
      <c r="B6" s="148" t="str">
        <f>IFERROR(VLOOKUP(D6,DB!A:K,11,0),"")</f>
        <v>R6</v>
      </c>
      <c r="C6" s="148">
        <v>4</v>
      </c>
      <c r="D6" s="148" t="s">
        <v>38903</v>
      </c>
      <c r="E6" s="148" t="s">
        <v>38964</v>
      </c>
      <c r="F6" s="150">
        <v>45941.32471064815</v>
      </c>
      <c r="G6" s="151">
        <f ca="1">IFERROR(NOW()-F6,"-")</f>
        <v>7.3538425924198236E-2</v>
      </c>
      <c r="H6" s="152">
        <v>45941.314340277779</v>
      </c>
      <c r="I6" s="148" t="str">
        <f>IFERROR(VLOOKUP(D6,DB!A:F,6,0),"")</f>
        <v>SCECO</v>
      </c>
      <c r="J6" s="148" t="str">
        <f>IFERROR(VLOOKUP(D6,DB!A:G,7,0),"")</f>
        <v>Dead</v>
      </c>
      <c r="K6" s="148" t="s">
        <v>39088</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39089</v>
      </c>
      <c r="B7" s="148" t="str">
        <f>IFERROR(VLOOKUP(D7,DB!A:K,11,0),"")</f>
        <v>R6</v>
      </c>
      <c r="C7" s="148">
        <v>1</v>
      </c>
      <c r="D7" s="156" t="s">
        <v>33009</v>
      </c>
      <c r="E7" s="157" t="s">
        <v>38964</v>
      </c>
      <c r="F7" s="113">
        <v>45941.339699074073</v>
      </c>
      <c r="G7" s="151">
        <f ca="1">IFERROR(NOW()-F7,"-")</f>
        <v>5.8550000001559965E-2</v>
      </c>
      <c r="H7" s="113">
        <v>45941.333935185183</v>
      </c>
      <c r="I7" s="156" t="str">
        <f>IFERROR(VLOOKUP(D7,DB!A:F,6,0),"")</f>
        <v>SCECO</v>
      </c>
      <c r="J7" s="156" t="str">
        <f>IFERROR(VLOOKUP(D7,DB!A:G,7,0),"")</f>
        <v>Dead+No BB Design</v>
      </c>
      <c r="K7" s="158" t="s">
        <v>39090</v>
      </c>
      <c r="L7" s="157" t="str">
        <f>IFERROR(VLOOKUP(D7,DB!A:I,9,0),"")</f>
        <v>Latis</v>
      </c>
    </row>
    <row r="8" spans="1:16383" ht="31.5" customHeight="1">
      <c r="A8" s="110" t="s">
        <v>39091</v>
      </c>
      <c r="B8" s="109" t="str">
        <f>IFERROR(VLOOKUP(D8,DB!A:K,11,0),"")</f>
        <v>R6</v>
      </c>
      <c r="C8" s="111">
        <v>1</v>
      </c>
      <c r="D8" s="109" t="s">
        <v>33511</v>
      </c>
      <c r="E8" s="157" t="s">
        <v>38964</v>
      </c>
      <c r="F8" s="113">
        <v>45941.367303240739</v>
      </c>
      <c r="G8" s="81">
        <f ca="1">IFERROR(NOW()-F8,"-")</f>
        <v>3.0945833335863426E-2</v>
      </c>
      <c r="H8" s="113">
        <v>45941.355104166665</v>
      </c>
      <c r="I8" s="109" t="str">
        <f>IFERROR(VLOOKUP(D8,DB!A:F,6,0),"")</f>
        <v>SCECO</v>
      </c>
      <c r="J8" s="108" t="str">
        <f>IFERROR(VLOOKUP(D8,DB!A:G,7,0),"")</f>
        <v>Dead</v>
      </c>
      <c r="K8" s="114" t="s">
        <v>39092</v>
      </c>
      <c r="L8" s="115" t="str">
        <f>IFERROR(VLOOKUP(D8,DB!A:I,9,0),"")</f>
        <v>Latis</v>
      </c>
    </row>
    <row r="9" spans="1:16383" ht="31.5" customHeight="1">
      <c r="A9" s="110"/>
      <c r="B9" s="109" t="str">
        <f>IFERROR(VLOOKUP(D9,DB!A:K,11,0),"")</f>
        <v>R6</v>
      </c>
      <c r="C9" s="111">
        <v>3</v>
      </c>
      <c r="D9" s="109" t="s">
        <v>33703</v>
      </c>
      <c r="E9" s="112"/>
      <c r="F9" s="113"/>
      <c r="G9" s="81">
        <f ca="1">IFERROR(NOW()-F9,"-")</f>
        <v>45941.398249074075</v>
      </c>
      <c r="H9" s="113">
        <v>45941.354189814818</v>
      </c>
      <c r="I9" s="109" t="str">
        <f>IFERROR(VLOOKUP(D9,DB!A:F,6,0),"")</f>
        <v>SCECO</v>
      </c>
      <c r="J9" s="108" t="str">
        <f>IFERROR(VLOOKUP(D9,DB!A:G,7,0),"")</f>
        <v>Dead</v>
      </c>
      <c r="K9" s="114" t="s">
        <v>39093</v>
      </c>
      <c r="L9" s="115" t="str">
        <f>IFERROR(VLOOKUP(D9,DB!A:I,9,0),"")</f>
        <v>Latis</v>
      </c>
    </row>
    <row r="10" spans="1:16383" ht="31.5" customHeight="1">
      <c r="A10" s="110"/>
      <c r="B10" s="109" t="str">
        <f>IFERROR(VLOOKUP(D10,DB!A:K,11,0),"")</f>
        <v/>
      </c>
      <c r="C10" s="111"/>
      <c r="D10" s="163"/>
      <c r="E10" s="112"/>
      <c r="F10" s="113"/>
      <c r="G10" s="81">
        <f ca="1">IFERROR(NOW()-F10,"-")</f>
        <v>45941.398249074075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45941.398249074075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45941.398249074075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45941.398249074075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45941.398249074075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45941.398249074075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45941.398249074075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45941.398249074075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45941.398249074075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45941.398249074075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45941.398249074075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45941.398249074075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45941.398249074075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45941.398249074075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45941.398249074075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45941.398249074075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45941.398249074075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45941.398249074075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45941.398249074075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45941.398249074075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45941.398249074075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45941.398249074075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45941.398249074075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45941.398249074075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45941.398249074075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45941.398249074075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45941.398249074075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45941.398249074075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45941.398249074075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45941.398249074075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45941.398249074075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45941.398249074075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45941.398249074075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45941.398249074075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45941.398249074075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45941.398249074075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45941.398249074075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45941.398249074075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45941.398249074075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45941.398249074075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45941.398249074075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45941.398249074075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45941.398249074075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45941.398249074075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45941.398249074075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45941.398249074075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45941.398249074075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45941.398249074075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45941.398249074075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45941.398249074075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45941.398249074075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45941.398249074075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45941.398249074075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45941.398249074075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45941.398249074075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45941.398249074075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45941.398249074075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45941.398249074075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45941.398249074075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45941.398249074075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45941.398249074075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45941.398249074075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45941.398249074075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45941.398249074075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45941.398249074075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45941.398249074075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45941.398249074075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45941.398249074075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45941.398249074075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45941.398249074075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45941.398249074075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45941.398249074075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45941.398249074075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45941.398249074075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45941.398249074075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45941.398249074075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45941.398249074075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45941.398249074075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45941.398249074075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45941.398249074075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45941.398249074075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45941.398249074075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45941.398249074075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45941.398249074075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45941.398249074075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45941.398249074075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45941.398249074075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45941.398249074075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45941.398249074075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45941.398249074075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45941.398249074075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45941.398249074075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45941.398249074075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45941.398249074075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45941.398249074075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45941.398249074075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45941.398249074075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45941.398249074075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45941.398249074075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45941.398249074075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45941.398249074075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45941.398249074075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45941.398249074075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45941.398249074075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45941.398249074075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45941.398249074075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45941.398249074075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45941.398249074075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45941.398249074075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45941.398249074075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45941.398249074075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45941.398249074075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45941.398249074075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45941.398249074075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45941.398249074075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45941.398249074075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45941.398249074075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45941.398249074075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45941.398249074075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45941.398249074075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45941.398249074075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45941.398249074075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45941.398249074075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45941.398249074075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45941.398249074075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45941.398249074075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45941.398249074075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45941.398249074075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45941.398249074075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45941.398249074075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45941.398249074075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45941.398249074075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45941.398249074075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45941.398249074075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45941.398249074075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45941.398249074075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45941.398249074075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45941.398249074075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45941.398249074075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45941.398249074075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45941.398249074075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45941.398249074075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45941.398249074075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45941.398249074075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45941.398249074075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45941.398249074075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45941.398249074075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45941.398249074075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45941.398249074075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45941.398249074075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45941.398249074075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45941.398249074075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45941.398249074075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45941.398249074075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45941.398249074075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45941.398249074075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45941.398249074075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45941.398249074075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45941.398249074075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45941.398249074075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45941.398249074075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45941.398249074075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45941.398249074075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45941.398249074075</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