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54" documentId="13_ncr:1_{F6CB121F-512D-4AA6-A0C1-0FB36C537598}" xr6:coauthVersionLast="47" xr6:coauthVersionMax="47" xr10:uidLastSave="{082E4FF0-D27E-4742-B32E-1F0CDE9C2E5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<sst xmlns="http://schemas.openxmlformats.org/spreadsheetml/2006/main" count="178607" uniqueCount="39086">
  <si>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</si>
  <si>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</si>
  <si>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</si>
  <si>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</si>
  <si>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</si>
  <si>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</si>
  <si>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</si>
  <si>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</si>
  <si>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</si>
  <si>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</si>
  <si>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</si>
  <si>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</si>
  <si>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</si>
  <si>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</si>
  <si>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</si>
  <si>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</si>
  <si>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</si>
  <si>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</si>
  <si>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</si>
  <si>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</si>
  <si>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</si>
  <si>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</si>
  <si>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</si>
  <si>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</si>
  <si>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</si>
  <si>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</si>
  <si>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</si>
  <si>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</si>
  <si>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</si>
  <si>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</si>
  <si>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</si>
  <si>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</si>
  <si>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</si>
  <si>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</si>
  <si>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</si>
  <si>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</si>
  <si>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</si>
  <si>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</si>
  <si>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</si>
  <si>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</si>
  <si>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</si>
  <si>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</si>
  <si>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</si>
  <si>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</si>
  <si>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</si>
  <si>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</si>
  <si>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</si>
  <si>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</si>
  <si>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</si>
  <si>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</si>
  <si>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</si>
  <si>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</si>
  <si>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</si>
  <si>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</si>
  <si>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</si>
  <si>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</si>
  <si>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</si>
  <si>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</si>
  <si>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</si>
  <si>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</si>
  <si>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</si>
  <si>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</si>
  <si>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</si>
  <si>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</si>
  <si>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</si>
  <si>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</si>
  <si>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</si>
  <si>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</si>
  <si>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</si>
  <si>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</si>
  <si>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</si>
  <si>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</si>
  <si>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</si>
  <si>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</si>
  <si>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</si>
  <si>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</si>
  <si>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</si>
  <si>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</si>
  <si>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</si>
  <si>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</si>
  <si>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</si>
  <si>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</si>
  <si>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</si>
  <si>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</si>
  <si>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</si>
  <si>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</si>
  <si>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</si>
  <si>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</si>
  <si>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</si>
  <si>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</si>
  <si>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</si>
  <si>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</si>
  <si>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</si>
  <si>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</si>
  <si>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</si>
  <si>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</si>
  <si>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</si>
  <si>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</si>
  <si>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</si>
  <si>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</si>
  <si>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</si>
  <si>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</si>
  <si>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</si>
  <si>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</si>
  <si>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</si>
  <si>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</si>
  <si>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</si>
  <si>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</si>
  <si>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</si>
  <si>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</si>
  <si>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</si>
  <si>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</si>
  <si>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</si>
  <si>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</si>
  <si>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</si>
  <si>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</si>
  <si>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</si>
  <si>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</si>
  <si>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</si>
  <si>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</si>
  <si>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</si>
  <si>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</si>
  <si>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</si>
  <si>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</si>
  <si>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</si>
  <si>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</si>
  <si>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</si>
  <si>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</si>
  <si>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</si>
  <si>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</si>
  <si>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</si>
  <si>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</si>
  <si>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</si>
  <si>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</si>
  <si>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</si>
  <si>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</si>
  <si>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</si>
  <si>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</si>
  <si>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</si>
  <si>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</si>
  <si>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</si>
  <si>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</si>
  <si>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</si>
  <si>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</si>
  <si>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</si>
  <si>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</si>
  <si>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</si>
  <si>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</si>
  <si>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</si>
  <si>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</si>
  <si>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</si>
  <si>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</si>
  <si>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</si>
  <si>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</si>
  <si>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</si>
  <si>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</si>
  <si>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</si>
  <si>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</si>
  <si>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</si>
  <si>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</si>
  <si>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</si>
  <si>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</si>
  <si>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</si>
  <si>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</si>
  <si>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</si>
  <si>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</si>
  <si>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</si>
  <si>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</si>
  <si>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</si>
  <si>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</si>
  <si>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</si>
  <si>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</si>
  <si>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</si>
  <si>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</si>
  <si>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</si>
  <si>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</si>
  <si>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</si>
  <si>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</si>
  <si>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</si>
  <si>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</si>
  <si>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</si>
  <si>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</si>
  <si>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</si>
  <si>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</si>
  <si>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</si>
  <si>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</si>
  <si>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</si>
  <si>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</si>
  <si>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</si>
  <si>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</si>
  <si>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</si>
  <si>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</si>
  <si>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</si>
  <si>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</si>
  <si>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</si>
  <si>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</si>
  <si>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</si>
  <si>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</si>
  <si>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</si>
  <si>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</si>
  <si>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</si>
  <si>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</si>
  <si>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</si>
  <si>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</si>
  <si>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</si>
  <si>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</si>
  <si>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</si>
  <si>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</si>
  <si>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</si>
  <si>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</si>
  <si>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</si>
  <si>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</si>
  <si>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</si>
  <si>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</si>
  <si>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</si>
  <si>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</si>
  <si>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</si>
  <si>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</si>
  <si>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</si>
  <si>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</si>
  <si>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</si>
  <si>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</si>
  <si>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</si>
  <si>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</si>
  <si>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</si>
  <si>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</si>
  <si>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</si>
  <si>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</si>
  <si>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</si>
  <si>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</si>
  <si>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</si>
  <si>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</si>
  <si>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</si>
  <si>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</si>
  <si>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</si>
  <si>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</si>
  <si>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</si>
  <si>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</si>
  <si>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</si>
  <si>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</si>
  <si>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</si>
  <si>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</si>
  <si>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</si>
  <si>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</si>
  <si>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</si>
  <si>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</si>
  <si>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</si>
  <si>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</si>
  <si>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</si>
  <si>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</si>
  <si>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</si>
  <si>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</si>
  <si>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</si>
  <si>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</si>
  <si>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</si>
  <si>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</si>
  <si>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</si>
  <si>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</si>
  <si>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</si>
  <si>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</si>
  <si>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</si>
  <si>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</si>
  <si>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</si>
  <si>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</si>
  <si>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</si>
  <si>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</si>
  <si>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</si>
  <si>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</si>
  <si>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</si>
  <si>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</si>
  <si>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</si>
  <si>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</si>
  <si>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</si>
  <si>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</si>
  <si>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</si>
  <si>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</si>
  <si>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</si>
  <si>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</si>
  <si>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</si>
  <si>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</si>
  <si>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</si>
  <si>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</si>
  <si>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</si>
  <si>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</si>
  <si>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</si>
  <si>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</si>
  <si>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</si>
  <si>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</si>
  <si>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</si>
  <si>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</si>
  <si>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</si>
  <si>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</si>
  <si>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</si>
  <si>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</si>
  <si>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</si>
  <si>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</si>
  <si>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</si>
  <si>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</si>
  <si>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</si>
  <si>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</si>
  <si>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</si>
  <si>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</si>
  <si>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</si>
  <si>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</si>
  <si>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</si>
  <si>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</si>
  <si>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</si>
  <si>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</si>
  <si>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</si>
  <si>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</si>
  <si>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</si>
  <si>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</si>
  <si>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</si>
  <si>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</si>
  <si>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</si>
  <si>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</si>
  <si>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</si>
  <si>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</si>
  <si>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</si>
  <si>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</si>
  <si>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</si>
  <si>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</si>
  <si>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</si>
  <si>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</si>
  <si>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</si>
  <si>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</si>
  <si>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</si>
  <si>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</si>
  <si>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</si>
  <si>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</si>
  <si>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</si>
  <si>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</si>
  <si>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</si>
  <si>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</si>
  <si>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</si>
  <si>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</si>
  <si>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</si>
  <si>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</si>
  <si>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</si>
  <si>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</si>
  <si>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</si>
  <si>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</si>
  <si>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</si>
  <si>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</si>
  <si>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</si>
  <si>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</si>
  <si>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</si>
  <si>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</si>
  <si>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</si>
  <si>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</si>
  <si>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</si>
  <si>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</si>
  <si>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</si>
  <si>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</si>
  <si>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</si>
  <si>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</si>
  <si>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</si>
  <si>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</si>
  <si>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</si>
  <si>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</si>
  <si>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</si>
  <si>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</si>
  <si>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</si>
  <si>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</si>
  <si>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</si>
  <si>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</si>
  <si>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</si>
  <si>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</si>
  <si>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</si>
  <si>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</si>
  <si>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</si>
  <si>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</si>
  <si>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</si>
  <si>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</si>
  <si>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</si>
  <si>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</si>
  <si>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</si>
  <si>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</si>
  <si>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</si>
  <si>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</si>
  <si>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</si>
  <si>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</si>
  <si>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</si>
  <si>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</si>
  <si>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</si>
  <si>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</si>
  <si>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</si>
  <si>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</si>
  <si>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</si>
  <si>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</si>
  <si>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</si>
  <si>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</si>
  <si>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</si>
  <si>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</si>
  <si>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</si>
  <si>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</si>
  <si>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</si>
  <si>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</si>
  <si>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</si>
  <si>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</si>
  <si>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</si>
  <si>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</si>
  <si>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</si>
  <si>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</si>
  <si>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</si>
  <si>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</si>
  <si>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</si>
  <si>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</si>
  <si>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</si>
  <si>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</si>
  <si>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</si>
  <si>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</si>
  <si>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</si>
  <si>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</si>
  <si>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</si>
  <si>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</si>
  <si>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</si>
  <si>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</si>
  <si>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</si>
  <si>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</si>
  <si>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</si>
  <si>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</si>
  <si>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</si>
  <si>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</si>
  <si>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</si>
  <si>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</si>
  <si>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</si>
  <si>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</si>
  <si>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</si>
  <si>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</si>
  <si>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</si>
  <si>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</si>
  <si>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</si>
  <si>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</si>
  <si>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</si>
  <si>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</si>
  <si>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</si>
  <si>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</si>
  <si>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</si>
  <si>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</si>
  <si>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</si>
  <si>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</si>
  <si>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</si>
  <si>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</si>
  <si>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</si>
  <si>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</si>
  <si>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</si>
  <si>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</si>
  <si>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</si>
  <si>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</si>
  <si>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</si>
  <si>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</si>
  <si>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</si>
  <si>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</si>
  <si>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</si>
  <si>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</si>
  <si>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</si>
  <si>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</si>
  <si>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</si>
  <si>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</si>
  <si>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</si>
  <si>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</si>
  <si>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</si>
  <si>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</si>
  <si>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</si>
  <si>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</si>
  <si>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</si>
  <si>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</si>
  <si>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</si>
  <si>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</si>
  <si>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</si>
  <si>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</si>
  <si>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</si>
  <si>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</si>
  <si>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</si>
  <si>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</si>
  <si>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</si>
  <si>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</si>
  <si>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</si>
  <si>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</si>
  <si>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</si>
  <si>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</si>
  <si>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</si>
  <si>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</si>
  <si>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</si>
  <si>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</si>
  <si>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</si>
  <si>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</si>
  <si>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</si>
  <si>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</si>
  <si>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</si>
  <si>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</si>
  <si>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</si>
  <si>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</si>
  <si>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</si>
  <si>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</si>
  <si>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</si>
  <si>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</si>
  <si>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</si>
  <si>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</si>
  <si>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</si>
  <si>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</si>
  <si>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</si>
  <si>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</si>
  <si>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</si>
  <si>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</si>
  <si>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</si>
  <si>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</si>
  <si>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</si>
  <si>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</si>
  <si>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</si>
  <si>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</si>
  <si>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</si>
  <si>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</si>
  <si>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</si>
  <si>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</si>
  <si>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</si>
  <si>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</si>
  <si>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</si>
  <si>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</si>
  <si>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</si>
  <si>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</si>
  <si>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</si>
  <si>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</si>
  <si>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</si>
  <si>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</si>
  <si>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</si>
  <si>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</si>
  <si>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</si>
  <si>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</si>
  <si>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</si>
  <si>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</si>
  <si>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</si>
  <si>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</si>
  <si>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</si>
  <si>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</si>
  <si>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</si>
  <si>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</si>
  <si>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</si>
  <si>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</si>
  <si>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</si>
  <si>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</si>
  <si>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</si>
  <si>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</si>
  <si>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</si>
  <si>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</si>
  <si>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</si>
  <si>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</si>
  <si>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</si>
  <si>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</si>
  <si>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</si>
  <si>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</si>
  <si>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</si>
  <si>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</si>
  <si>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</si>
  <si>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</si>
  <si>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</si>
  <si>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</si>
  <si>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</si>
  <si>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</si>
  <si>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</si>
  <si>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</si>
  <si>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</si>
  <si>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</si>
  <si>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</si>
  <si>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</si>
  <si>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</si>
  <si>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</si>
  <si>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</si>
  <si>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</si>
  <si>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</si>
  <si>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</si>
  <si>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</si>
  <si>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</si>
  <si>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</si>
  <si>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</si>
  <si>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</si>
  <si>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</si>
  <si>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</si>
  <si>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</si>
  <si>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</si>
  <si>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</si>
  <si>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</si>
  <si>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</si>
  <si>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</si>
  <si>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</si>
  <si>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</si>
  <si>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</si>
  <si>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</si>
  <si>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</si>
  <si>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</si>
  <si>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</si>
  <si>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</si>
  <si>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</si>
  <si>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</si>
  <si>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</si>
  <si>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</si>
  <si>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</si>
  <si>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</si>
  <si>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</si>
  <si>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</si>
  <si>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</si>
  <si>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</si>
  <si>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</si>
  <si>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</si>
  <si>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</si>
  <si>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</si>
  <si>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</si>
  <si>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</si>
  <si>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</si>
  <si>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</si>
  <si>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</si>
  <si>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</si>
  <si>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</si>
  <si>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</si>
  <si>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</si>
  <si>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</si>
  <si>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</si>
  <si>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</si>
  <si>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</si>
  <si>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</si>
  <si>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</si>
  <si>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</si>
  <si>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</si>
  <si>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</si>
  <si>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</si>
  <si>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</si>
  <si>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</si>
  <si>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</si>
  <si>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</si>
  <si>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</si>
  <si>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</si>
  <si>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</si>
  <si>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</si>
  <si>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</si>
  <si>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</si>
  <si>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</si>
  <si>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</si>
  <si>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</si>
  <si>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</si>
  <si>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</si>
  <si>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</si>
  <si>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</si>
  <si>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</si>
  <si>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</si>
  <si>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</si>
  <si>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</si>
  <si>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</si>
  <si>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</si>
  <si>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</si>
  <si>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</si>
  <si>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</si>
  <si>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</si>
  <si>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</si>
  <si>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</si>
  <si>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</si>
  <si>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</si>
  <si>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</si>
  <si>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</si>
  <si>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</si>
  <si>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</si>
  <si>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</si>
  <si>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</si>
  <si>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</si>
  <si>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</si>
  <si>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</si>
  <si>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</si>
  <si>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</si>
  <si>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</si>
  <si>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</si>
  <si>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</si>
  <si>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</si>
  <si>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</si>
  <si>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</si>
  <si>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</si>
  <si>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</si>
  <si>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</si>
  <si>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</si>
  <si>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</si>
  <si>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</si>
  <si>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</si>
  <si>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</si>
  <si>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</si>
  <si>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</si>
  <si>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</si>
  <si>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</si>
  <si>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</si>
  <si>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</si>
  <si>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</si>
  <si>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</si>
  <si>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</si>
  <si>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</si>
  <si>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</si>
  <si>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</si>
  <si>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</si>
  <si>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</si>
  <si>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</si>
  <si>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</si>
  <si>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</si>
  <si>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</si>
  <si>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</si>
  <si>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</si>
  <si>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</si>
  <si>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</si>
  <si>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</si>
  <si>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</si>
  <si>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</si>
  <si>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</si>
  <si>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</si>
  <si>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</si>
  <si>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</si>
  <si>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</si>
  <si>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</si>
  <si>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</si>
  <si>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</si>
  <si>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</si>
  <si>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</si>
  <si>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</si>
  <si>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</si>
  <si>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</si>
  <si>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</si>
  <si>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</si>
  <si>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</si>
  <si>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</si>
  <si>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</si>
  <si>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</si>
  <si>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</si>
  <si>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</si>
  <si>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</si>
  <si>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</si>
  <si>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</si>
  <si>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</si>
  <si>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</si>
  <si>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</si>
  <si>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</si>
  <si>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</si>
  <si>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</si>
  <si>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</si>
  <si>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</si>
  <si>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</si>
  <si>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</si>
  <si>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</si>
  <si>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</si>
  <si>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</si>
  <si>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</si>
  <si>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</si>
  <si>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</si>
  <si>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</si>
  <si>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</si>
  <si>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</si>
  <si>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</si>
  <si>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</si>
  <si>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</si>
  <si>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</si>
  <si>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</si>
  <si>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</si>
  <si>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</si>
  <si>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</si>
  <si>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</si>
  <si>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</si>
  <si>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</si>
  <si>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</si>
  <si>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</si>
  <si>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</si>
  <si>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</si>
  <si>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</si>
  <si>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</si>
  <si>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</si>
  <si>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</si>
  <si>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</si>
  <si>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</si>
  <si>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</si>
  <si>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</si>
  <si>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</si>
  <si>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</si>
  <si>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</si>
  <si>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</si>
  <si>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</si>
  <si>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</si>
  <si>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</si>
  <si>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</si>
  <si>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</si>
  <si>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</si>
  <si>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</si>
  <si>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</si>
  <si>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</si>
  <si>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</si>
  <si>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</si>
  <si>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</si>
  <si>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</si>
  <si>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</si>
  <si>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</si>
  <si>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</si>
  <si>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</si>
  <si>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</si>
  <si>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</si>
  <si>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</si>
  <si>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</si>
  <si>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</si>
  <si>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</si>
  <si>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</si>
  <si>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</si>
  <si>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</si>
  <si>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</si>
  <si>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</si>
  <si>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</si>
  <si>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</si>
  <si>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</si>
  <si>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</si>
  <si>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</si>
  <si>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</si>
  <si>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</si>
  <si>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</si>
  <si>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</si>
  <si>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</si>
  <si>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</si>
  <si>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</si>
  <si>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</si>
  <si>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</si>
  <si>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</si>
  <si>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</si>
  <si>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</si>
  <si>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</si>
  <si>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</si>
  <si>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</si>
  <si>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</si>
  <si>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</si>
  <si>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</si>
  <si>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</si>
  <si>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</si>
  <si>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</si>
  <si>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</si>
  <si>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</si>
  <si>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</si>
  <si>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</si>
  <si>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</si>
  <si>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</si>
  <si>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</si>
  <si>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</si>
  <si>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</si>
  <si>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</si>
  <si>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</si>
  <si>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</si>
  <si>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</si>
  <si>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</si>
  <si>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</si>
  <si>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</si>
  <si>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</si>
  <si>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</si>
  <si>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</si>
  <si>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</si>
  <si>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</si>
  <si>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</si>
  <si>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</si>
  <si>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</si>
  <si>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</si>
  <si>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</si>
  <si>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</si>
  <si>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</si>
  <si>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</si>
  <si>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</si>
  <si>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</si>
  <si>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</si>
  <si>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</si>
  <si>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</si>
  <si>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</si>
  <si>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</si>
  <si>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</si>
  <si>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</si>
  <si>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</si>
  <si>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</si>
  <si>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</si>
  <si>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</si>
  <si>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</si>
  <si>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</si>
  <si>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</si>
  <si>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</si>
  <si>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</si>
  <si>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</si>
  <si>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</si>
  <si>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</si>
  <si>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</si>
  <si>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</si>
  <si>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</si>
  <si>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</si>
  <si>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</si>
  <si>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</si>
  <si>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</si>
  <si>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</si>
  <si>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</si>
  <si>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</si>
  <si>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</si>
  <si>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</si>
  <si>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</si>
  <si>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</si>
  <si>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</si>
  <si>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</si>
  <si>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</si>
  <si>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</si>
  <si>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</si>
  <si>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</si>
  <si>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</si>
  <si>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</si>
  <si>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</si>
  <si>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</si>
  <si>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</si>
  <si>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</si>
  <si>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</si>
  <si>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</si>
  <si>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</si>
  <si>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</si>
  <si>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</si>
  <si>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</si>
  <si>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</si>
  <si>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</si>
  <si>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</si>
  <si>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</si>
  <si>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</si>
  <si>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</si>
  <si>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</si>
  <si>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</si>
  <si>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</si>
  <si>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</si>
  <si>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</si>
  <si>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</si>
  <si>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</si>
  <si>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</si>
  <si>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</si>
  <si>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</si>
  <si>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</si>
  <si>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</si>
  <si>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</si>
  <si>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</si>
  <si>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</si>
  <si>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</si>
  <si>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</si>
  <si>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</si>
  <si>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</si>
  <si>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</si>
  <si>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</si>
  <si>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</si>
  <si>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</si>
  <si>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</si>
  <si>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</si>
  <si>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</si>
  <si>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</si>
  <si>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</si>
  <si>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</si>
  <si>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</si>
  <si>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</si>
  <si>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</si>
  <si>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</si>
  <si>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</si>
  <si>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</si>
  <si>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</si>
  <si>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</si>
  <si>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</si>
  <si>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</si>
  <si>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</si>
  <si>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</si>
  <si>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</si>
  <si>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</si>
  <si>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</si>
  <si>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</si>
  <si>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</si>
  <si>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</si>
  <si>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</si>
  <si>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</si>
  <si>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</si>
  <si>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</si>
  <si>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</si>
  <si>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</si>
  <si>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</si>
  <si>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</si>
  <si>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</si>
  <si>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</si>
  <si>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</si>
  <si>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</si>
  <si>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</si>
  <si>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</si>
  <si>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</si>
  <si>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</si>
  <si>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</si>
  <si>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</si>
  <si>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</si>
  <si>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</si>
  <si>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</si>
  <si>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</si>
  <si>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</si>
  <si>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</si>
  <si>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</si>
  <si>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</si>
  <si>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</si>
  <si>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</si>
  <si>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</si>
  <si>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</si>
  <si>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</si>
  <si>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</si>
  <si>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</si>
  <si>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</si>
  <si>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</si>
  <si>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</si>
  <si>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</si>
  <si>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</si>
  <si>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</si>
  <si>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</si>
  <si>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</si>
  <si>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</si>
  <si>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</si>
  <si>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</si>
  <si>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</si>
  <si>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</si>
  <si>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</si>
  <si>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</si>
  <si>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</si>
  <si>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</si>
  <si>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</si>
  <si>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</si>
  <si>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</si>
  <si>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</si>
  <si>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</si>
  <si>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</si>
  <si>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</si>
  <si>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</si>
  <si>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</si>
  <si>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</si>
  <si>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</si>
  <si>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</si>
  <si>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</si>
  <si>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</si>
  <si>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</si>
  <si>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</si>
  <si>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</si>
  <si>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</si>
  <si>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</si>
  <si>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</si>
  <si>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</si>
  <si>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</si>
  <si>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</si>
  <si>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</si>
  <si>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</si>
  <si>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</si>
  <si>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</si>
  <si>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</si>
  <si>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</si>
  <si>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</si>
  <si>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</si>
  <si>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</si>
  <si>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</si>
  <si>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</si>
  <si>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</si>
  <si>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</si>
  <si>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</si>
  <si>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</si>
  <si>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</si>
  <si>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</si>
  <si>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</si>
  <si>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</si>
  <si>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</si>
  <si>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</si>
  <si>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</si>
  <si>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</si>
  <si>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</si>
  <si>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</si>
  <si>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</si>
  <si>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</si>
  <si>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</si>
  <si>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</si>
  <si>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</si>
  <si>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</si>
  <si>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</si>
  <si>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</si>
  <si>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</si>
  <si>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</si>
  <si>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</si>
  <si>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</si>
  <si>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</si>
  <si>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</si>
  <si>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</si>
  <si>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</si>
  <si>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</si>
  <si>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</si>
  <si>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</si>
  <si>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</si>
  <si>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</si>
  <si>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</si>
  <si>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</si>
  <si>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</si>
  <si>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</si>
  <si>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</si>
  <si>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</si>
  <si>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</si>
  <si>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</si>
  <si>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</si>
  <si>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</si>
  <si>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</si>
  <si>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</si>
  <si>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</si>
  <si>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</si>
  <si>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</si>
  <si>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</si>
  <si>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</si>
  <si>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</si>
  <si>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</si>
  <si>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</si>
  <si>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</si>
  <si>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</si>
  <si>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</si>
  <si>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</si>
  <si>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</si>
  <si>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</si>
  <si>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</si>
  <si>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</si>
  <si>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</si>
  <si>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</si>
  <si>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</si>
  <si>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</si>
  <si>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</si>
  <si>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</si>
  <si>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</si>
  <si>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</si>
  <si>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</si>
  <si>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</si>
  <si>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</si>
  <si>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</si>
  <si>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</si>
  <si>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</si>
  <si>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</si>
  <si>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</si>
  <si>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</si>
  <si>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</si>
  <si>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</si>
  <si>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</si>
  <si>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</si>
  <si>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</si>
  <si>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</si>
  <si>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</si>
  <si>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</si>
  <si>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</si>
  <si>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</si>
  <si>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</si>
  <si>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</si>
  <si>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</si>
  <si>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</si>
  <si>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</si>
  <si>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</si>
  <si>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</si>
  <si>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</si>
  <si>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</si>
  <si>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</si>
  <si>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</si>
  <si>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</si>
  <si>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</si>
  <si>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</si>
  <si>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</si>
  <si>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</si>
  <si>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</si>
  <si>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</si>
  <si>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</si>
  <si>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</si>
  <si>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</si>
  <si>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</si>
  <si>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</si>
  <si>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</si>
  <si>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</si>
  <si>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</si>
  <si>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</si>
  <si>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</si>
  <si>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</si>
  <si>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</si>
  <si>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</si>
  <si>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</si>
  <si>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</si>
  <si>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</si>
  <si>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</si>
  <si>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</si>
  <si>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</si>
  <si>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</si>
  <si>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</si>
  <si>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</si>
  <si>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</si>
  <si>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</si>
  <si>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</si>
  <si>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</si>
  <si>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</si>
  <si>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</si>
  <si>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</si>
  <si>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</si>
  <si>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</si>
  <si>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</si>
  <si>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</si>
  <si>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</si>
  <si>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</si>
  <si>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</si>
  <si>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</si>
  <si>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</si>
  <si>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</si>
  <si>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</si>
  <si>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</si>
  <si>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</si>
  <si>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</si>
  <si>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</si>
  <si>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</si>
  <si>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</si>
  <si>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</si>
  <si>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</si>
  <si>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</si>
  <si>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</si>
  <si>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</si>
  <si>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</si>
  <si>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</si>
  <si>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</si>
  <si>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</si>
  <si>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</si>
  <si>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</si>
  <si>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</si>
  <si>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</si>
  <si>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</si>
  <si>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</si>
  <si>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</si>
  <si>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</si>
  <si>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</si>
  <si>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</si>
  <si>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</si>
  <si>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</si>
  <si>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</si>
  <si>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</si>
  <si>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</si>
  <si>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</si>
  <si>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</si>
  <si>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</si>
  <si>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</si>
  <si>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</si>
  <si>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</si>
  <si>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</si>
  <si>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</si>
  <si>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</si>
  <si>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</si>
  <si>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</si>
  <si>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</si>
  <si>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</si>
  <si>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</si>
  <si>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</si>
  <si>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</si>
  <si>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</si>
  <si>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</si>
  <si>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</si>
  <si>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</si>
  <si>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</si>
  <si>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</si>
  <si>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</si>
  <si>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</si>
  <si>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</si>
  <si>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</si>
  <si>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</si>
  <si>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</si>
  <si>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</si>
  <si>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</si>
  <si>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</si>
  <si>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</si>
  <si>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</si>
  <si>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</si>
  <si>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</si>
  <si>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</si>
  <si>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</si>
  <si>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</si>
  <si>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</si>
  <si>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</si>
  <si>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</si>
  <si>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</si>
  <si>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</si>
  <si>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</si>
  <si>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</si>
  <si>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</si>
  <si>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</si>
  <si>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</si>
  <si>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</si>
  <si>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</si>
  <si>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</si>
  <si>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</si>
  <si>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</si>
  <si>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</si>
  <si>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</si>
  <si>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</si>
  <si>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</si>
  <si>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</si>
  <si>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</si>
  <si>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</si>
  <si>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</si>
  <si>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</si>
  <si>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</si>
  <si>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</si>
  <si>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</si>
  <si>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</si>
  <si>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</si>
  <si>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</si>
  <si>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</si>
  <si>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</si>
  <si>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</si>
  <si>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</si>
  <si>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</si>
  <si>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</si>
  <si>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</si>
  <si>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</si>
  <si>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</si>
  <si>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</si>
  <si>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</si>
  <si>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</si>
  <si>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</si>
  <si>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</si>
  <si>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</si>
  <si>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</si>
  <si>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</si>
  <si>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</si>
  <si>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</si>
  <si>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</si>
  <si>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</si>
  <si>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</si>
  <si>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</si>
  <si>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</si>
  <si>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</si>
  <si>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</si>
  <si>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</si>
  <si>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</si>
  <si>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</si>
  <si>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</si>
  <si>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</si>
  <si>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</si>
  <si>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</si>
  <si>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</si>
  <si>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</si>
  <si>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</si>
  <si>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</si>
  <si>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</si>
  <si>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</si>
  <si>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</si>
  <si>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</si>
  <si>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</si>
  <si>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</si>
  <si>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</si>
  <si>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</si>
  <si>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</si>
  <si>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</si>
  <si>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</si>
  <si>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</si>
  <si>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</si>
  <si>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</si>
  <si>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</si>
  <si>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</si>
  <si>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</si>
  <si>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</si>
  <si>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</si>
  <si>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</si>
  <si>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</si>
  <si>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</si>
  <si>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</si>
  <si>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</si>
  <si>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</si>
  <si>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</si>
  <si>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</si>
  <si>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</si>
  <si>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</si>
  <si>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</si>
  <si>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</si>
  <si>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</si>
  <si>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</si>
  <si>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</si>
  <si>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</si>
  <si>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</si>
  <si>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</si>
  <si>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</si>
  <si>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</si>
  <si>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</si>
  <si>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</si>
  <si>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</si>
  <si>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</si>
  <si>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</si>
  <si>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</si>
  <si>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</si>
  <si>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</si>
  <si>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</si>
  <si>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</si>
  <si>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</si>
  <si>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</si>
  <si>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</si>
  <si>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</si>
  <si>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</si>
  <si>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</si>
  <si>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</si>
  <si>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</si>
  <si>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</si>
  <si>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</si>
  <si>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</si>
  <si>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</si>
  <si>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</si>
  <si>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</si>
  <si>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</si>
  <si>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</si>
  <si>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</si>
  <si>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</si>
  <si>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</si>
  <si>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</si>
  <si>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</si>
  <si>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</si>
  <si>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</si>
  <si>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</si>
  <si>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</si>
  <si>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</si>
  <si>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</si>
  <si>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</si>
  <si>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</si>
  <si>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</si>
  <si>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</si>
  <si>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</si>
  <si>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</si>
  <si>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</si>
  <si>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</si>
  <si>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</si>
  <si>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</si>
  <si>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</si>
  <si>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</si>
  <si>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</si>
  <si>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</si>
  <si>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</si>
  <si>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</si>
  <si>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</si>
  <si>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</si>
  <si>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</si>
  <si>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</si>
  <si>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</si>
  <si>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</si>
  <si>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</si>
  <si>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</si>
  <si>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</si>
  <si>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</si>
  <si>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</si>
  <si>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</si>
  <si>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</si>
  <si>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</si>
  <si>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</si>
  <si>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</si>
  <si>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</si>
  <si>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</si>
  <si>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</si>
  <si>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</si>
  <si>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</si>
  <si>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</si>
  <si>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</si>
  <si>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</si>
  <si>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</si>
  <si>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</si>
  <si>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</si>
  <si>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</si>
  <si>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</si>
  <si>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</si>
  <si>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</si>
  <si>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</si>
  <si>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</si>
  <si>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</si>
  <si>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</si>
  <si>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</si>
  <si>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</si>
  <si>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</si>
  <si>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</si>
  <si>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</si>
  <si>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</si>
  <si>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</si>
  <si>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</si>
  <si>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</si>
  <si>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</si>
  <si>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</si>
  <si>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</si>
  <si>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</si>
  <si>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</si>
  <si>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</si>
  <si>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</si>
  <si>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</si>
  <si>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</si>
  <si>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</si>
  <si>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</si>
  <si>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</si>
  <si>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</si>
  <si>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</si>
  <si>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</si>
  <si>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</si>
  <si>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</si>
  <si>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</si>
  <si>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</si>
  <si>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</si>
  <si>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</si>
  <si>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</si>
  <si>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</si>
  <si>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</si>
  <si>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</si>
  <si>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</si>
  <si>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</si>
  <si>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</si>
  <si>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</si>
  <si>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</si>
  <si>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</si>
  <si>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</si>
  <si>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</si>
  <si>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</si>
  <si>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</si>
  <si>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</si>
  <si>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</si>
  <si>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</si>
  <si>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</si>
  <si>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</si>
  <si>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</si>
  <si>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</si>
  <si>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</si>
  <si>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</si>
  <si>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</si>
  <si>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</si>
  <si>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</si>
  <si>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</si>
  <si>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</si>
  <si>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</si>
  <si>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</si>
  <si>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</si>
  <si>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</si>
  <si>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</si>
  <si>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</si>
  <si>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</si>
  <si>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</si>
  <si>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</si>
  <si>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</si>
  <si>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</si>
  <si>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</si>
  <si>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</si>
  <si>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</si>
  <si>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</si>
  <si>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</si>
  <si>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</si>
  <si>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</si>
  <si>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</si>
  <si>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</si>
  <si>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</si>
  <si>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</si>
  <si>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</si>
  <si>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</si>
  <si>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</si>
  <si>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</si>
  <si>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</si>
  <si>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</si>
  <si>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</si>
  <si>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</si>
  <si>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</si>
  <si>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</si>
  <si>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</si>
  <si>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</si>
  <si>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</si>
  <si>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</si>
  <si>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</si>
  <si>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</si>
  <si>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</si>
  <si>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</si>
  <si>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</si>
  <si>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</si>
  <si>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</si>
  <si>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</si>
  <si>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</si>
  <si>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</si>
  <si>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</si>
  <si>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</si>
  <si>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</si>
  <si>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</si>
  <si>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</si>
  <si>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</si>
  <si>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</si>
  <si>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</si>
  <si>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</si>
  <si>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</si>
  <si>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</si>
  <si>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</si>
  <si>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</si>
  <si>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</si>
  <si>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</si>
  <si>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</si>
  <si>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</si>
  <si>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</si>
  <si>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</si>
  <si>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</si>
  <si>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</si>
  <si>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</si>
  <si>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</si>
  <si>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</si>
  <si>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</si>
  <si>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</si>
  <si>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</si>
  <si>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</si>
  <si>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</si>
  <si>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</si>
  <si>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</si>
  <si>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</si>
  <si>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</si>
  <si>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</si>
  <si>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</si>
  <si>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</si>
  <si>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</si>
  <si>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</si>
  <si>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</si>
  <si>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</si>
  <si>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</si>
  <si>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</si>
  <si>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</si>
  <si>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</si>
  <si>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</si>
  <si>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</si>
  <si>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</si>
  <si>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</si>
  <si>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</si>
  <si>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</si>
  <si>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</si>
  <si>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</si>
  <si>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</si>
  <si>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</si>
  <si>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</si>
  <si>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</si>
  <si>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</si>
  <si>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</si>
  <si>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</si>
  <si>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</si>
  <si>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</si>
  <si>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</si>
  <si>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</si>
  <si>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</si>
  <si>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</si>
  <si>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</si>
  <si>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</si>
  <si>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</si>
  <si>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</si>
  <si>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</si>
  <si>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</si>
  <si>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</si>
  <si>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</si>
  <si>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</si>
  <si>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</si>
  <si>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</si>
  <si>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</si>
  <si>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</si>
  <si>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</si>
  <si>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</si>
  <si>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</si>
  <si>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</si>
  <si>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</si>
  <si>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</si>
  <si>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</si>
  <si>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</si>
  <si>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</si>
  <si>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</si>
  <si>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</si>
  <si>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</si>
  <si>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</si>
  <si>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</si>
  <si>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</si>
  <si>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</si>
  <si>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</si>
  <si>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</si>
  <si>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</si>
  <si>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</si>
  <si>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</si>
  <si>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</si>
  <si>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</si>
  <si>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</si>
  <si>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</si>
  <si>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</si>
  <si>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</si>
  <si>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</si>
  <si>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</si>
  <si>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</si>
  <si>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</si>
  <si>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</si>
  <si>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</si>
  <si>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</si>
  <si>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</si>
  <si>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</si>
  <si>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</si>
  <si>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</si>
  <si>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</si>
  <si>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</si>
  <si>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</si>
  <si>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</si>
  <si>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</si>
  <si>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</si>
  <si>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</si>
  <si>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</si>
  <si>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</si>
  <si>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</si>
  <si>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</si>
  <si>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</si>
  <si>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</si>
  <si>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</si>
  <si>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</si>
  <si>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</si>
  <si>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</si>
  <si>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</si>
  <si>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</si>
  <si>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</si>
  <si>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</si>
  <si>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</si>
  <si>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</si>
  <si>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</si>
  <si>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</si>
  <si>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</si>
  <si>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</si>
  <si>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</si>
  <si>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</si>
  <si>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</si>
  <si>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</si>
  <si>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</si>
  <si>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</si>
  <si>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</si>
  <si>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</si>
  <si>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</si>
  <si>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</si>
  <si>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</si>
  <si>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</si>
  <si>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</si>
  <si>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</si>
  <si>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</si>
  <si>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</si>
  <si>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</si>
  <si>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</si>
  <si>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</si>
  <si>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</si>
  <si>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</si>
  <si>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</si>
  <si>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</si>
  <si>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</si>
  <si>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</si>
  <si>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</si>
  <si>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</si>
  <si>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</si>
  <si>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</si>
  <si>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</si>
  <si>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</si>
  <si>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</si>
  <si>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</si>
  <si>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</si>
  <si>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</si>
  <si>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</si>
  <si>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</si>
  <si>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</si>
  <si>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</si>
  <si>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</si>
  <si>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</si>
  <si>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</si>
  <si>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</si>
  <si>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</si>
  <si>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</si>
  <si>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</si>
  <si>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</si>
  <si>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</si>
  <si>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</si>
  <si>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</si>
  <si>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</si>
  <si>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</si>
  <si>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</si>
  <si>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</si>
  <si>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</si>
  <si>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</si>
  <si>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</si>
  <si>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</si>
  <si>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</si>
  <si>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</si>
  <si>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</si>
  <si>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</si>
  <si>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</si>
  <si>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</si>
  <si>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</si>
  <si>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</si>
  <si>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</si>
  <si>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</si>
  <si>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</si>
  <si>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</si>
  <si>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</si>
  <si>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</si>
  <si>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</si>
  <si>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</si>
  <si>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</si>
  <si>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</si>
  <si>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</si>
  <si>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</si>
  <si>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</si>
  <si>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</si>
  <si>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</si>
  <si>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</si>
  <si>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</si>
  <si>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</si>
  <si>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</si>
  <si>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</si>
  <si>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</si>
  <si>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</si>
  <si>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</si>
  <si>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</si>
  <si>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</si>
  <si>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</si>
  <si>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</si>
  <si>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</si>
  <si>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</si>
  <si>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</si>
  <si>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</si>
  <si>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</si>
  <si>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</si>
  <si>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</si>
  <si>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</si>
  <si>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</si>
  <si>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</si>
  <si>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</si>
  <si>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</si>
  <si>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</si>
  <si>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</si>
  <si>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</si>
  <si>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</si>
  <si>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</si>
  <si>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</si>
  <si>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</si>
  <si>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</si>
  <si>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</si>
  <si>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</si>
  <si>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</si>
  <si>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</si>
  <si>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</si>
  <si>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</si>
  <si>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</si>
  <si>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</si>
  <si>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</si>
  <si>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</si>
  <si>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</si>
  <si>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</si>
  <si>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</si>
  <si>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</si>
  <si>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</si>
  <si>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</si>
  <si>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</si>
  <si>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</si>
  <si>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</si>
  <si>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</si>
  <si>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</si>
  <si>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</si>
  <si>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</si>
  <si>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</si>
  <si>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</si>
  <si>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</si>
  <si>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</si>
  <si>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</si>
  <si>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</si>
  <si>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</si>
  <si>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</si>
  <si>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</si>
  <si>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</si>
  <si>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</si>
  <si>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</si>
  <si>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</si>
  <si>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</si>
  <si>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</si>
  <si>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</si>
  <si>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</si>
  <si>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</si>
  <si>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</si>
  <si>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</si>
  <si>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</si>
  <si>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</si>
  <si>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</si>
  <si>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</si>
  <si>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</si>
  <si>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</si>
  <si>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</si>
  <si>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</si>
  <si>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</si>
  <si>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</si>
  <si>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</si>
  <si>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</si>
  <si>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</si>
  <si>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</si>
  <si>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</si>
  <si>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</si>
  <si>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</si>
  <si>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</si>
  <si>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</si>
  <si>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</si>
  <si>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</si>
  <si>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</si>
  <si>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</si>
  <si>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</si>
  <si>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</si>
  <si>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</si>
  <si>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</si>
  <si>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</si>
  <si>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</si>
  <si>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</si>
  <si>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</si>
  <si>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</si>
  <si>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</si>
  <si>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</si>
  <si>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</si>
  <si>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</si>
  <si>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</si>
  <si>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</si>
  <si>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</si>
  <si>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</si>
  <si>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</si>
  <si>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</si>
  <si>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</si>
  <si>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</si>
  <si>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</si>
  <si>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</si>
  <si>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</si>
  <si>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</si>
  <si>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</si>
  <si>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</si>
  <si>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</si>
  <si>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</si>
  <si>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</si>
  <si>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</si>
  <si>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</si>
  <si>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</si>
  <si>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</si>
  <si>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</si>
  <si>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</si>
  <si>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</si>
  <si>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</si>
  <si>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</si>
  <si>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</si>
  <si>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</si>
  <si>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</si>
  <si>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</si>
  <si>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</si>
  <si>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</si>
  <si>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</si>
  <si>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</si>
  <si>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</si>
  <si>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</si>
  <si>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</si>
  <si>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</si>
  <si>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</si>
  <si>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</si>
  <si>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</si>
  <si>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</si>
  <si>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</si>
  <si>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</si>
  <si>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</si>
  <si>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</si>
  <si>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</si>
  <si>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</si>
  <si>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</si>
  <si>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</si>
  <si>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</si>
  <si>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</si>
  <si>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</si>
  <si>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</si>
  <si>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</si>
  <si>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</si>
  <si>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</si>
  <si>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</si>
  <si>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</si>
  <si>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</si>
  <si>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</si>
  <si>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</si>
  <si>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</si>
  <si>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</si>
  <si>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</si>
  <si>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</si>
  <si>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</si>
  <si>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</si>
  <si>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</si>
  <si>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</si>
  <si>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</si>
  <si>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</si>
  <si>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</si>
  <si>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</si>
  <si>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</si>
  <si>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</si>
  <si>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</si>
  <si>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</si>
  <si>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</si>
  <si>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</si>
  <si>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</si>
  <si>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</si>
  <si>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</si>
  <si>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</si>
  <si>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</si>
  <si>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</si>
  <si>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</si>
  <si>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</si>
  <si>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</si>
  <si>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</si>
  <si>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</si>
  <si>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</si>
  <si>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</si>
  <si>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</si>
  <si>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</si>
  <si>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</si>
  <si>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</si>
  <si>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</si>
  <si>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</si>
  <si>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</si>
  <si>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</si>
  <si>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</si>
  <si>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</si>
  <si>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</si>
  <si>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</si>
  <si>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</si>
  <si>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</si>
  <si>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</si>
  <si>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</si>
  <si>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</si>
  <si>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</si>
  <si>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</si>
  <si>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</si>
  <si>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</si>
  <si>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</si>
  <si>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</si>
  <si>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</si>
  <si>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</si>
  <si>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</si>
  <si>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</si>
  <si>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</si>
  <si>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</si>
  <si>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</si>
  <si>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</si>
  <si>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</si>
  <si>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</si>
  <si>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</si>
  <si>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</si>
  <si>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</si>
  <si>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</si>
  <si>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</si>
  <si>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</si>
  <si>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</si>
  <si>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</si>
  <si>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</si>
  <si>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</si>
  <si>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</si>
  <si>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</si>
  <si>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</si>
  <si>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</si>
  <si>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</si>
  <si>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</si>
  <si>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</si>
  <si>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</si>
  <si>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</si>
  <si>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</si>
  <si>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</si>
  <si>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</si>
  <si>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</si>
  <si>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</si>
  <si>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</si>
  <si>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</si>
  <si>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</si>
  <si>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</si>
  <si>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</si>
  <si>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</si>
  <si>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</si>
  <si>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</si>
  <si>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</si>
  <si>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</si>
  <si>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</si>
  <si>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</si>
  <si>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</si>
  <si>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</si>
  <si>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</si>
  <si>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</si>
  <si>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</si>
  <si>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</si>
  <si>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</si>
  <si>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</si>
  <si>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</si>
  <si>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</si>
  <si>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</si>
  <si>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</si>
  <si>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</si>
  <si>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</si>
  <si>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</si>
  <si>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</si>
  <si>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</si>
  <si>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</si>
  <si>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</si>
  <si>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</si>
  <si>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</si>
  <si>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</si>
  <si>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</si>
  <si>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</si>
  <si>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</si>
  <si>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</si>
  <si>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</si>
  <si>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</si>
  <si>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</si>
  <si>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</si>
  <si>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</si>
  <si>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</si>
  <si>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</si>
  <si>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</si>
  <si>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</si>
  <si>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</si>
  <si>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</si>
  <si>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</si>
  <si>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</si>
  <si>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</si>
  <si>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</si>
  <si>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</si>
  <si>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</si>
  <si>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</si>
  <si>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</si>
  <si>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</si>
  <si>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</si>
  <si>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</si>
  <si>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</si>
  <si>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</si>
  <si>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</si>
  <si>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</si>
  <si>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</si>
  <si>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</si>
  <si>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</si>
  <si>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</si>
  <si>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</si>
  <si>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</si>
  <si>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</si>
  <si>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</si>
  <si>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</si>
  <si>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</si>
  <si>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</si>
  <si>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</si>
  <si>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</si>
  <si>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</si>
  <si>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</si>
  <si>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</si>
  <si>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</si>
  <si>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</si>
  <si>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</si>
  <si>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</si>
  <si>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</si>
  <si>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</si>
  <si>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</si>
  <si>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</si>
  <si>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</si>
  <si>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</si>
  <si>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</si>
  <si>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</si>
  <si>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</si>
  <si>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</si>
  <si>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</si>
  <si>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</si>
  <si>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</si>
  <si>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</si>
  <si>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</si>
  <si>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</si>
  <si>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</si>
  <si>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</si>
  <si>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</si>
  <si>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</si>
  <si>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</si>
  <si>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</si>
  <si>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</si>
  <si>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</si>
  <si>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</si>
  <si>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</si>
  <si>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</si>
  <si>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</si>
  <si>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</si>
  <si>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</si>
  <si>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</si>
  <si>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</si>
  <si>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</si>
  <si>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</si>
  <si>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</si>
  <si>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</si>
  <si>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</si>
  <si>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</si>
  <si>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</si>
  <si>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</si>
  <si>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</si>
  <si>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</si>
  <si>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</si>
  <si>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</si>
  <si>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</si>
  <si>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</si>
  <si>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</si>
  <si>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</si>
  <si>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</si>
  <si>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</si>
  <si>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</si>
  <si>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</si>
  <si>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</si>
  <si>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</si>
  <si>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</si>
  <si>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</si>
  <si>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</si>
  <si>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</si>
  <si>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</si>
  <si>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</si>
  <si>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</si>
  <si>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</si>
  <si>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</si>
  <si>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</si>
  <si>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</si>
  <si>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</si>
  <si>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</si>
  <si>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</si>
  <si>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</si>
  <si>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</si>
  <si>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</si>
  <si>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</si>
  <si>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</si>
  <si>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</si>
  <si>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</si>
  <si>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</si>
  <si>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</si>
  <si>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</si>
  <si>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</si>
  <si>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</si>
  <si>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</si>
  <si>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</si>
  <si>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</si>
  <si>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</si>
  <si>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</si>
  <si>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</si>
  <si>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</si>
  <si>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</si>
  <si>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</si>
  <si>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</si>
  <si>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</si>
  <si>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</si>
  <si>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</si>
  <si>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</si>
  <si>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</si>
  <si>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</si>
  <si>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</si>
  <si>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</si>
  <si>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</si>
  <si>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</si>
  <si>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</si>
  <si>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</si>
  <si>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</si>
  <si>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</si>
  <si>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</si>
  <si>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</si>
  <si>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</si>
  <si>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</si>
  <si>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</si>
  <si>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</si>
  <si>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</si>
  <si>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</si>
  <si>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</si>
  <si>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</si>
  <si>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</si>
  <si>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</si>
  <si>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</si>
  <si>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</si>
  <si>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</si>
  <si>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</si>
  <si>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</si>
  <si>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</si>
  <si>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</si>
  <si>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</si>
  <si>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</si>
  <si>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</si>
  <si>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</si>
  <si>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</si>
  <si>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</si>
  <si>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</si>
  <si>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</si>
  <si>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</si>
  <si>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</si>
  <si>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</si>
  <si>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</si>
  <si>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</si>
  <si>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</si>
  <si>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</si>
  <si>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</si>
  <si>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</si>
  <si>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</si>
  <si>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</si>
  <si>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</si>
  <si>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</si>
  <si>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</si>
  <si>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</si>
  <si>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</si>
  <si>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</si>
  <si>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</si>
  <si>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</si>
  <si>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</si>
  <si>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</si>
  <si>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</si>
  <si>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</si>
  <si>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</si>
  <si>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</si>
  <si>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</si>
  <si>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</si>
  <si>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</si>
  <si>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</si>
  <si>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</si>
  <si>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</si>
  <si>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</si>
  <si>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</si>
  <si>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</si>
  <si>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</si>
  <si>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</si>
  <si>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</si>
  <si>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</si>
  <si>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</si>
  <si>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</si>
  <si>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</si>
  <si>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</si>
  <si>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</si>
  <si>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</si>
  <si>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</si>
  <si>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</si>
  <si>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</si>
  <si>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</si>
  <si>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</si>
  <si>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</si>
  <si>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</si>
  <si>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</si>
  <si>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</si>
  <si>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</si>
  <si>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</si>
  <si>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</si>
  <si>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</si>
  <si>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</si>
  <si>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</si>
  <si>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</si>
  <si>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</si>
  <si>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</si>
  <si>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</si>
  <si>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</si>
  <si>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</si>
  <si>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</si>
  <si>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</si>
  <si>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</si>
  <si>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</si>
  <si>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</si>
  <si>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</si>
  <si>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</si>
  <si>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</si>
  <si>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</si>
  <si>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</si>
  <si>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</si>
  <si>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</si>
  <si>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</si>
  <si>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</si>
  <si>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</si>
  <si>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</si>
  <si>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</si>
  <si>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</si>
  <si>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</si>
  <si>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</si>
  <si>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</si>
  <si>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</si>
  <si>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</si>
  <si>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</si>
  <si>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</si>
  <si>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</si>
  <si>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</si>
  <si>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</si>
  <si>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</si>
  <si>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</si>
  <si>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</si>
  <si>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</si>
  <si>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</si>
  <si>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</si>
  <si>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</si>
  <si>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</si>
  <si>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</si>
  <si>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</si>
  <si>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</si>
  <si>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</si>
  <si>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</si>
  <si>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</si>
  <si>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</si>
  <si>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</si>
  <si>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</si>
  <si>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</si>
  <si>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</si>
  <si>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</si>
  <si>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</si>
  <si>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</si>
  <si>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</si>
  <si>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</si>
  <si>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</si>
  <si>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</si>
  <si>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</si>
  <si>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</si>
  <si>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</si>
  <si>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</si>
  <si>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</si>
  <si>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</si>
  <si>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</si>
  <si>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</si>
  <si>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</si>
  <si>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</si>
  <si>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</si>
  <si>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</si>
  <si>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</si>
  <si>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</si>
  <si>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</si>
  <si>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</si>
  <si>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</si>
  <si>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</si>
  <si>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</si>
  <si>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</si>
  <si>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</si>
  <si>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</si>
  <si>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</si>
  <si>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</si>
  <si>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</si>
  <si>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</si>
  <si>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</si>
  <si>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</si>
  <si>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</si>
  <si>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</si>
  <si>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</si>
  <si>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</si>
  <si>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</si>
  <si>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</si>
  <si>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</si>
  <si>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</si>
  <si>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</si>
  <si>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</si>
  <si>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</si>
  <si>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</si>
  <si>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</si>
  <si>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</si>
  <si>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</si>
  <si>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</si>
  <si>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</si>
  <si>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</si>
  <si>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</si>
  <si>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</si>
  <si>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</si>
  <si>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</si>
  <si>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</si>
  <si>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</si>
  <si>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</si>
  <si>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</si>
  <si>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</si>
  <si>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</si>
  <si>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</si>
  <si>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</si>
  <si>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</si>
  <si>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</si>
  <si>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</si>
  <si>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</si>
  <si>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</si>
  <si>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</si>
  <si>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</si>
  <si>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</si>
  <si>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</si>
  <si>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</si>
  <si>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</si>
  <si>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</si>
  <si>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</si>
  <si>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</si>
  <si>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</si>
  <si>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</si>
  <si>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</si>
  <si>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</si>
  <si>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</si>
  <si>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</si>
  <si>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</si>
  <si>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</si>
  <si>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</si>
  <si>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</si>
  <si>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</si>
  <si>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</si>
  <si>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</si>
  <si>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</si>
  <si>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</si>
  <si>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</si>
  <si>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</si>
  <si>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</si>
  <si>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</si>
  <si>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</si>
  <si>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</si>
  <si>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</si>
  <si>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</si>
  <si>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</si>
  <si>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</si>
  <si>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</si>
  <si>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</si>
  <si>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</si>
  <si>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</si>
  <si>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</si>
  <si>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</si>
  <si>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</si>
  <si>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</si>
  <si>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</si>
  <si>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</si>
  <si>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</si>
  <si>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</si>
  <si>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</si>
  <si>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</si>
  <si>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</si>
  <si>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</si>
  <si>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</si>
  <si>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</si>
  <si>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</si>
  <si>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</si>
  <si>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</si>
  <si>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</si>
  <si>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</si>
  <si>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</si>
  <si>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</si>
  <si>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</si>
  <si>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</si>
  <si>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</si>
  <si>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</si>
  <si>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</si>
  <si>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</si>
  <si>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</si>
  <si>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</si>
  <si>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</si>
  <si>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</si>
  <si>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</si>
  <si>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</si>
  <si>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</si>
  <si>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</si>
  <si>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</si>
  <si>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</si>
  <si>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</si>
  <si>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</si>
  <si>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</si>
  <si>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</si>
  <si>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</si>
  <si>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</si>
  <si>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</si>
  <si>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</si>
  <si>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</si>
  <si>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</si>
  <si>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</si>
  <si>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</si>
  <si>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</si>
  <si>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</si>
  <si>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</si>
  <si>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</si>
  <si>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</si>
  <si>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</si>
  <si>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</si>
  <si>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</si>
  <si>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</si>
  <si>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</si>
  <si>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</si>
  <si>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</si>
  <si>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</si>
  <si>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</si>
  <si>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</si>
  <si>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</si>
  <si>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</si>
  <si>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</si>
  <si>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</si>
  <si>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</si>
  <si>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</si>
  <si>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</si>
  <si>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</si>
  <si>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</si>
  <si>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</si>
  <si>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</si>
  <si>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</si>
  <si>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</si>
  <si>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</si>
  <si>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</si>
  <si>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</si>
  <si>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</si>
  <si>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</si>
  <si>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</si>
  <si>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</si>
  <si>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</si>
  <si>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</si>
  <si>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</si>
  <si>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</si>
  <si>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</si>
  <si>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</si>
  <si>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</si>
  <si>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</si>
  <si>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</si>
  <si>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</si>
  <si>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</si>
  <si>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</si>
  <si>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</si>
  <si>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</si>
  <si>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</si>
  <si>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</si>
  <si>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</si>
  <si>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</si>
  <si>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</si>
  <si>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</si>
  <si>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</si>
  <si>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</si>
  <si>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</si>
  <si>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</si>
  <si>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</si>
  <si>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</si>
  <si>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</si>
  <si>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</si>
  <si>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</si>
  <si>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</si>
  <si>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</si>
  <si>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</si>
  <si>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</si>
  <si>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</si>
  <si>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</si>
  <si>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</si>
  <si>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</si>
  <si>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</si>
  <si>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</si>
  <si>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</si>
  <si>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</si>
  <si>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</si>
  <si>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</si>
  <si>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</si>
  <si>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</si>
  <si>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</si>
  <si>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</si>
  <si>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</si>
  <si>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</si>
  <si>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</si>
  <si>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</si>
  <si>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</si>
  <si>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</si>
  <si>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</si>
  <si>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</si>
  <si>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</si>
  <si>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</si>
  <si>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</si>
  <si>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</si>
  <si>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</si>
  <si>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</si>
  <si>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</si>
  <si>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</si>
  <si>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</si>
  <si>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</si>
  <si>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</si>
  <si>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</si>
  <si>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</si>
  <si>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</si>
  <si>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</si>
  <si>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</si>
  <si>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</si>
  <si>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</si>
  <si>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</si>
  <si>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</si>
  <si>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</si>
  <si>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</si>
  <si>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</si>
  <si>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</si>
  <si>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</si>
  <si>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</si>
  <si>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</si>
  <si>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</si>
  <si>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</si>
  <si>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</si>
  <si>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</si>
  <si>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</si>
  <si>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</si>
  <si>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</si>
  <si>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</si>
  <si>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</si>
  <si>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</si>
  <si>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</si>
  <si>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</si>
  <si>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</si>
  <si>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</si>
  <si>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</si>
  <si>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</si>
  <si>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</si>
  <si>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</si>
  <si>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</si>
  <si>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</si>
  <si>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</si>
  <si>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</si>
  <si>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</si>
  <si>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</si>
  <si>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</si>
  <si>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</si>
  <si>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</si>
  <si>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</si>
  <si>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</si>
  <si>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</si>
  <si>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</si>
  <si>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</si>
  <si>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</si>
  <si>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</si>
  <si>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</si>
  <si>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</si>
  <si>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</si>
  <si>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</si>
  <si>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</si>
  <si>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</si>
  <si>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</si>
  <si>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</si>
  <si>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</si>
  <si>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</si>
  <si>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</si>
  <si>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</si>
  <si>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</si>
  <si>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</si>
  <si>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</si>
  <si>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</si>
  <si>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</si>
  <si>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</si>
  <si>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</si>
  <si>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</si>
  <si>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</si>
  <si>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</si>
  <si>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</si>
  <si>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</si>
  <si>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</si>
  <si>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</si>
  <si>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</si>
  <si>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</si>
  <si>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</si>
  <si>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</si>
  <si>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</si>
  <si>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</si>
  <si>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</si>
  <si>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</si>
  <si>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</si>
  <si>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</si>
  <si>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</si>
  <si>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</si>
  <si>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</si>
  <si>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</si>
  <si>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</si>
  <si>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</si>
  <si>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</si>
  <si>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</si>
  <si>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</si>
  <si>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</si>
  <si>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</si>
  <si>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</si>
  <si>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</si>
  <si>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</si>
  <si>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</si>
  <si>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</si>
  <si>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</si>
  <si>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</si>
  <si>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</si>
  <si>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</si>
  <si>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</si>
  <si>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</si>
  <si>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</si>
  <si>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</si>
  <si>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</si>
  <si>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</si>
  <si>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</si>
  <si>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</si>
  <si>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</si>
  <si>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</si>
  <si>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</si>
  <si>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</si>
  <si>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</si>
  <si>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</si>
  <si>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</si>
  <si>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</si>
  <si>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</si>
  <si>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</si>
  <si>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</si>
  <si>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</si>
  <si>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</si>
  <si>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</si>
  <si>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</si>
  <si>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</si>
  <si>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</si>
  <si>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</si>
  <si>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</si>
  <si>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</si>
  <si>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</si>
  <si>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</si>
  <si>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</si>
  <si>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</si>
  <si>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</si>
  <si>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</si>
  <si>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</si>
  <si>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</si>
  <si>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</si>
  <si>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</si>
  <si>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</si>
  <si>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</si>
  <si>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</si>
  <si>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</si>
  <si>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</si>
  <si>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</si>
  <si>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</si>
  <si>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</si>
  <si>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</si>
  <si>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</si>
  <si>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</si>
  <si>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</si>
  <si>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</si>
  <si>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</si>
  <si>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</si>
  <si>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</si>
  <si>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</si>
  <si>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</si>
  <si>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</si>
  <si>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</si>
  <si>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</si>
  <si>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</si>
  <si>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</si>
  <si>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</si>
  <si>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</si>
  <si>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</si>
  <si>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</si>
  <si>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</si>
  <si>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</si>
  <si>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</si>
  <si>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</si>
  <si>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</si>
  <si>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</si>
  <si>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</si>
  <si>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</si>
  <si>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</si>
  <si>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</si>
  <si>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</si>
  <si>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</si>
  <si>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</si>
  <si>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</si>
  <si>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</si>
  <si>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</si>
  <si>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</si>
  <si>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</si>
  <si>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</si>
  <si>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</si>
  <si>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</si>
  <si>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</si>
  <si>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</si>
  <si>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</si>
  <si>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</si>
  <si>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</si>
  <si>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</si>
  <si>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</si>
  <si>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</si>
  <si>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</si>
  <si>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</si>
  <si>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</si>
  <si>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</si>
  <si>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</si>
  <si>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</si>
  <si>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</si>
  <si>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</si>
  <si>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</si>
  <si>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</si>
  <si>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</si>
  <si>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</si>
  <si>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</si>
  <si>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</si>
  <si>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</si>
  <si>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</si>
  <si>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</si>
  <si>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</si>
  <si>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</si>
  <si>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</si>
  <si>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</si>
  <si>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</si>
  <si>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</si>
  <si>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</si>
  <si>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</si>
  <si>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</si>
  <si>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</si>
  <si>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</si>
  <si>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</si>
  <si>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</si>
  <si>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</si>
  <si>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</si>
  <si>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</si>
  <si>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</si>
  <si>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</si>
  <si>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</si>
  <si>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</si>
  <si>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</si>
  <si>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</si>
  <si>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</si>
  <si>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</si>
  <si>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</si>
  <si>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</si>
  <si>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</si>
  <si>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</si>
  <si>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</si>
  <si>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</si>
  <si>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</si>
  <si>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</si>
  <si>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</si>
  <si>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</si>
  <si>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</si>
  <si>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</si>
  <si>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</si>
  <si>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</si>
  <si>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</si>
  <si>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</si>
  <si>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</si>
  <si>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</si>
  <si>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</si>
  <si>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</si>
  <si>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</si>
  <si>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</si>
  <si>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</si>
  <si>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</si>
  <si>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</si>
  <si>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</si>
  <si>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</si>
  <si>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</si>
  <si>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</si>
  <si>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</si>
  <si>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</si>
  <si>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</si>
  <si>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</si>
  <si>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</si>
  <si>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</si>
  <si>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</si>
  <si>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</si>
  <si>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</si>
  <si>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</si>
  <si>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</si>
  <si>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</si>
  <si>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</si>
  <si>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</si>
  <si>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</si>
  <si>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</si>
  <si>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</si>
  <si>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</si>
  <si>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</si>
  <si>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</si>
  <si>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</si>
  <si>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</si>
  <si>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</si>
  <si>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</si>
  <si>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</si>
  <si>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</si>
  <si>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</si>
  <si>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</si>
  <si>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</si>
  <si>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</si>
  <si>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</si>
  <si>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</si>
  <si>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</si>
  <si>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</si>
  <si>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</si>
  <si>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</si>
  <si>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</si>
  <si>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</si>
  <si>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</si>
  <si>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</si>
  <si>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</si>
  <si>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</si>
  <si>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</si>
  <si>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</si>
  <si>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</si>
  <si>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</si>
  <si>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</si>
  <si>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</si>
  <si>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</si>
  <si>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</si>
  <si>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</si>
  <si>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</si>
  <si>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</si>
  <si>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</si>
  <si>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</si>
  <si>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</si>
  <si>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</si>
  <si>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</si>
  <si>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</si>
  <si>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</si>
  <si>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</si>
  <si>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</si>
  <si>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</si>
  <si>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</si>
  <si>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</si>
  <si>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</si>
  <si>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</si>
  <si>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</si>
  <si>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</si>
  <si>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</si>
  <si>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</si>
  <si>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</si>
  <si>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</si>
  <si>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</si>
  <si>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</si>
  <si>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</si>
  <si>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</si>
  <si>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</si>
  <si>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</si>
  <si>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</si>
  <si>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</si>
  <si>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</si>
  <si>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</si>
  <si>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</si>
  <si>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</si>
  <si>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</si>
  <si>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</si>
  <si>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</si>
  <si>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</si>
  <si>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</si>
  <si>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</si>
  <si>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</si>
  <si>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</si>
  <si>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</si>
  <si>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</si>
  <si>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</si>
  <si>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</si>
  <si>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</si>
  <si>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</si>
  <si>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</si>
  <si>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</si>
  <si>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</si>
  <si>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</si>
  <si>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</si>
  <si>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</si>
  <si>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</si>
  <si>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</si>
  <si>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</si>
  <si>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</si>
  <si>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</si>
  <si>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</si>
  <si>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</si>
  <si>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</si>
  <si>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</si>
  <si>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</si>
  <si>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</si>
  <si>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</si>
  <si>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</si>
  <si>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</si>
  <si>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</si>
  <si>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</si>
  <si>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</si>
  <si>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</si>
  <si>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</si>
  <si>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</si>
  <si>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</si>
  <si>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</si>
  <si>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</si>
  <si>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</si>
  <si>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</si>
  <si>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</si>
  <si>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</si>
  <si>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</si>
  <si>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</si>
  <si>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</si>
  <si>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</si>
  <si>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</si>
  <si>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</si>
  <si>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</si>
  <si>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</si>
  <si>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</si>
  <si>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</si>
  <si>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</si>
  <si>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</si>
  <si>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</si>
  <si>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</si>
  <si>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</si>
  <si>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</si>
  <si>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</si>
  <si>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</si>
  <si>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</si>
  <si>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</si>
  <si>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</si>
  <si>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</si>
  <si>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</si>
  <si>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</si>
  <si>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</si>
  <si>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</si>
  <si>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</si>
  <si>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</si>
  <si>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</si>
  <si>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</si>
  <si>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</si>
  <si>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</si>
  <si>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</si>
  <si>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</si>
  <si>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</si>
  <si>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</si>
  <si>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</si>
  <si>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</si>
  <si>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</si>
  <si>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</si>
  <si>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</si>
  <si>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</si>
  <si>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</si>
  <si>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</si>
  <si>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</si>
  <si>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</si>
  <si>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</si>
  <si>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</si>
  <si>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</si>
  <si>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</si>
  <si>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</si>
  <si>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</si>
  <si>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</si>
  <si>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</si>
  <si>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</si>
  <si>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</si>
  <si>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</si>
  <si>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</si>
  <si>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</si>
  <si>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</si>
  <si>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</si>
  <si>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</si>
  <si>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</si>
  <si>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</si>
  <si>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</si>
  <si>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</si>
  <si>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</si>
  <si>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</si>
  <si>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</si>
  <si>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</si>
  <si>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</si>
  <si>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</si>
  <si>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</si>
  <si>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</si>
  <si>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</si>
  <si>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</si>
  <si>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</si>
  <si>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</si>
  <si>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</si>
  <si>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</si>
  <si>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</si>
  <si>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</si>
  <si>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</si>
  <si>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</si>
  <si>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</si>
  <si>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</si>
  <si>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</si>
  <si>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</si>
  <si>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</si>
  <si>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</si>
  <si>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</si>
  <si>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</si>
  <si>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</si>
  <si>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</si>
  <si>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</si>
  <si>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</si>
  <si>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</si>
  <si>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</si>
  <si>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</si>
  <si>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</si>
  <si>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</si>
  <si>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</si>
  <si>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</si>
  <si>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</si>
  <si>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</si>
  <si>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</si>
  <si>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</si>
  <si>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</si>
  <si>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</si>
  <si>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</si>
  <si>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</si>
  <si>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</si>
  <si>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</si>
  <si>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</si>
  <si>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</si>
  <si>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</si>
  <si>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</si>
  <si>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</si>
  <si>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</si>
  <si>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</si>
  <si>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</si>
  <si>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</si>
  <si>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</si>
  <si>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</si>
  <si>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</si>
  <si>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</si>
  <si>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</si>
  <si>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</si>
  <si>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</si>
  <si>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</si>
  <si>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</si>
  <si>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</si>
  <si>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</si>
  <si>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</si>
  <si>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</si>
  <si>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</si>
  <si>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</si>
  <si>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</si>
  <si>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</si>
  <si>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</si>
  <si>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</si>
  <si>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</si>
  <si>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</si>
  <si>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</si>
  <si>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</si>
  <si>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</si>
  <si>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</si>
  <si>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</si>
  <si>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</si>
  <si>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</si>
  <si>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</si>
  <si>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</si>
  <si>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</si>
  <si>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</si>
  <si>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</si>
  <si>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</si>
  <si>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</si>
  <si>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</si>
  <si>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</si>
  <si>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</si>
  <si>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</si>
  <si>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</si>
  <si>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</si>
  <si>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</si>
  <si>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</si>
  <si>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</si>
  <si>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</si>
  <si>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</si>
  <si>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</si>
  <si>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</si>
  <si>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</si>
  <si>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</si>
  <si>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</si>
  <si>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</si>
  <si>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</si>
  <si>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</si>
  <si>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</si>
  <si>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</si>
  <si>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</si>
  <si>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</si>
  <si>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</si>
  <si>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</si>
  <si>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</si>
  <si>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</si>
  <si>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</si>
  <si>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</si>
  <si>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</si>
  <si>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</si>
  <si>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</si>
  <si>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</si>
  <si>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</si>
  <si>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</si>
  <si>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</si>
  <si>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</si>
  <si>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</si>
  <si>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</si>
  <si>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</si>
  <si>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</si>
  <si>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</si>
  <si>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</si>
  <si>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</si>
  <si>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</si>
  <si>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</si>
  <si>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</si>
  <si>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</si>
  <si>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</si>
  <si>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</si>
  <si>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</si>
  <si>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</si>
  <si>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</si>
  <si>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</si>
  <si>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</si>
  <si>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</si>
  <si>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</si>
  <si>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</si>
  <si>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</si>
  <si>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</si>
  <si>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</si>
  <si>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</si>
  <si>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</si>
  <si>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</si>
  <si>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</si>
  <si>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</si>
  <si>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</si>
  <si>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</si>
  <si>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</si>
  <si>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</si>
  <si>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</si>
  <si>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</si>
  <si>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</si>
  <si>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</si>
  <si>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</si>
  <si>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</si>
  <si>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</si>
  <si>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</si>
  <si>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</si>
  <si>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</si>
  <si>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</si>
  <si>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</si>
  <si>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</si>
  <si>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</si>
  <si>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</si>
  <si>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</si>
  <si>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</si>
  <si>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</si>
  <si>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</si>
  <si>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</si>
  <si>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</si>
  <si>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</si>
  <si>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</si>
  <si>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</si>
  <si>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</si>
  <si>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</si>
  <si>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</si>
  <si>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</si>
  <si>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</si>
  <si>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</si>
  <si>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</si>
  <si>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</si>
  <si>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</si>
  <si>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</si>
  <si>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</si>
  <si>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</si>
  <si>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</si>
  <si>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</si>
  <si>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</si>
  <si>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</si>
  <si>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</si>
  <si>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</si>
  <si>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</si>
  <si>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</si>
  <si>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</si>
  <si>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</si>
  <si>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</si>
  <si>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</si>
  <si>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</si>
  <si>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</si>
  <si>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</si>
  <si>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</si>
  <si>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</si>
  <si>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</si>
  <si>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</si>
  <si>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</si>
  <si>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</si>
  <si>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</si>
  <si>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</si>
  <si>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</si>
  <si>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</si>
  <si>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</si>
  <si>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</si>
  <si>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</si>
  <si>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</si>
  <si>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</si>
  <si>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</si>
  <si>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</si>
  <si>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</si>
  <si>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</si>
  <si>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</si>
  <si>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</si>
  <si>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</si>
  <si>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</si>
  <si>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</si>
  <si>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</si>
  <si>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</si>
  <si>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</si>
  <si>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</si>
  <si>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</si>
  <si>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</si>
  <si>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</si>
  <si>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</si>
  <si>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</si>
  <si>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</si>
  <si>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</si>
  <si>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</si>
  <si>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</si>
  <si>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</si>
  <si>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</si>
  <si>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</si>
  <si>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</si>
  <si>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</si>
  <si>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</si>
  <si>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</si>
  <si>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</si>
  <si>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</si>
  <si>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</si>
  <si>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</si>
  <si>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</si>
  <si>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</si>
  <si>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</si>
  <si>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</si>
  <si>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</si>
  <si>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</si>
  <si>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</si>
  <si>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</si>
  <si>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</si>
  <si>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</si>
  <si>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</si>
  <si>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</si>
  <si>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</si>
  <si>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</si>
  <si>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</si>
  <si>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</si>
  <si>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</si>
  <si>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</si>
  <si>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</si>
  <si>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</si>
  <si>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</si>
  <si>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</si>
  <si>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</si>
  <si>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</si>
  <si>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</si>
  <si>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</si>
  <si>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</si>
  <si>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</si>
  <si>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</si>
  <si>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</si>
  <si>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</si>
  <si>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</si>
  <si>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</si>
  <si>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</si>
  <si>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</si>
  <si>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</si>
  <si>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</si>
  <si>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</si>
  <si>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</si>
  <si>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</si>
  <si>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</si>
  <si>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</si>
  <si>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</si>
  <si>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</si>
  <si>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</si>
  <si>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</si>
  <si>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</si>
  <si>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</si>
  <si>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</si>
  <si>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</si>
  <si>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</si>
  <si>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</si>
  <si>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</si>
  <si>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</si>
  <si>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</si>
  <si>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</si>
  <si>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</si>
  <si>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</si>
  <si>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</si>
  <si>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</si>
  <si>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</si>
  <si>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</si>
  <si>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</si>
  <si>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</si>
  <si>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</si>
  <si>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</si>
  <si>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</si>
  <si>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</si>
  <si>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</si>
  <si>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</si>
  <si>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</si>
  <si>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</si>
  <si>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</si>
  <si>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</si>
  <si>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</si>
  <si>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</si>
  <si>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</si>
  <si>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</si>
  <si>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</si>
  <si>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</si>
  <si>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</si>
  <si>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</si>
  <si>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</si>
  <si>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</si>
  <si>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</si>
  <si>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</si>
  <si>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</si>
  <si>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</si>
  <si>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</si>
  <si>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</si>
  <si>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</si>
  <si>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</si>
  <si>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</si>
  <si>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</si>
  <si>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</si>
  <si>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</si>
  <si>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</si>
  <si>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</si>
  <si>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</si>
  <si>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</si>
  <si>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</si>
  <si>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</si>
  <si>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</si>
  <si>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</si>
  <si>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</si>
  <si>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</si>
  <si>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</si>
  <si>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</si>
  <si>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</si>
  <si>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</si>
  <si>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</si>
  <si>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</si>
  <si>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</si>
  <si>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</si>
  <si>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</si>
  <si>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</si>
  <si>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</si>
  <si>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</si>
  <si>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</si>
  <si>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</si>
  <si>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</si>
  <si>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</si>
  <si>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</si>
  <si>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</si>
  <si>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</si>
  <si>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</si>
  <si>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</si>
  <si>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</si>
  <si>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</si>
  <si>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</si>
  <si>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</si>
  <si>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</si>
  <si>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</si>
  <si>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</si>
  <si>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</si>
  <si>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</si>
  <si>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</si>
  <si>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</si>
  <si>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</si>
  <si>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</si>
  <si>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</si>
  <si>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</si>
  <si>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</si>
  <si>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</si>
  <si>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</si>
  <si>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</si>
  <si>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</si>
  <si>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</si>
  <si>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</si>
  <si>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</si>
  <si>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</si>
  <si>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</si>
  <si>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</si>
  <si>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</si>
  <si>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</si>
  <si>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</si>
  <si>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</si>
  <si>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</si>
  <si>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</si>
  <si>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</si>
  <si>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</si>
  <si>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</si>
  <si>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</si>
  <si>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</si>
  <si>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</si>
  <si>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</si>
  <si>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</si>
  <si>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</si>
  <si>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</si>
  <si>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</si>
  <si>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</si>
  <si>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</si>
  <si>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</si>
  <si>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</si>
  <si>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</si>
  <si>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</si>
  <si>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</si>
  <si>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</si>
  <si>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</si>
  <si>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</si>
  <si>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</si>
  <si>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</si>
  <si>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</si>
  <si>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</si>
  <si>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</si>
  <si>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</si>
  <si>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</si>
  <si>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</si>
  <si>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</si>
  <si>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</si>
  <si>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</si>
  <si>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</si>
  <si>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</si>
  <si>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</si>
  <si>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</si>
  <si>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</si>
  <si>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</si>
  <si>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</si>
  <si>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</si>
  <si>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</si>
  <si>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</si>
  <si>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</si>
  <si>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</si>
  <si>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</si>
  <si>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</si>
  <si>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</si>
  <si>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</si>
  <si>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</si>
  <si>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</si>
  <si>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</si>
  <si>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</si>
  <si>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</si>
  <si>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</si>
  <si>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</si>
  <si>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</si>
  <si>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</si>
  <si>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</si>
  <si>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</si>
  <si>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</si>
  <si>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</si>
  <si>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</si>
  <si>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</si>
  <si>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</si>
  <si>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</si>
  <si>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</si>
  <si>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</si>
  <si>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</si>
  <si>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</si>
  <si>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</si>
  <si>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</si>
  <si>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</si>
  <si>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</si>
  <si>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</si>
  <si>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</si>
  <si>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</si>
  <si>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</si>
  <si>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</si>
  <si>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</si>
  <si>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</si>
  <si>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</si>
  <si>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</si>
  <si>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</si>
  <si>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</si>
  <si>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</si>
  <si>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</si>
  <si>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</si>
  <si>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</si>
  <si>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</si>
  <si>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</si>
  <si>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</si>
  <si>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</si>
  <si>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</si>
  <si>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</si>
  <si>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</si>
  <si>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</si>
  <si>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</si>
  <si>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</si>
  <si>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</si>
  <si>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</si>
  <si>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</si>
  <si>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</si>
  <si>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</si>
  <si>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</si>
  <si>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</si>
  <si>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</si>
  <si>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</si>
  <si>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</si>
  <si>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</si>
  <si>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</si>
  <si>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</si>
  <si>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</si>
  <si>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</si>
  <si>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</si>
  <si>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</si>
  <si>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</si>
  <si>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</si>
  <si>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</si>
  <si>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</si>
  <si>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</si>
  <si>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</si>
  <si>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</si>
  <si>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</si>
  <si>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</si>
  <si>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</si>
  <si>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</si>
  <si>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</si>
  <si>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</si>
  <si>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</si>
  <si>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</si>
  <si>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</si>
  <si>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</si>
  <si>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</si>
  <si>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</si>
  <si>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</si>
  <si>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</si>
  <si>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</si>
  <si>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</si>
  <si>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</si>
  <si>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</si>
  <si>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</si>
  <si>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</si>
  <si>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</si>
  <si>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</si>
  <si>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</si>
  <si>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</si>
  <si>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</si>
  <si>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</si>
  <si>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</si>
  <si>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</si>
  <si>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</si>
  <si>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</si>
  <si>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</si>
  <si>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</si>
  <si>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</si>
  <si>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</si>
  <si>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</si>
  <si>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</si>
  <si>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</si>
  <si>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</si>
  <si>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</si>
  <si>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</si>
  <si>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</si>
  <si>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</si>
  <si>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</si>
  <si>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</si>
  <si>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</si>
  <si>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</si>
  <si>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</si>
  <si>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</si>
  <si>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</si>
  <si>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</si>
  <si>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</si>
  <si>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</si>
  <si>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</si>
  <si>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</si>
  <si>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</si>
  <si>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</si>
  <si>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</si>
  <si>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</si>
  <si>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</si>
  <si>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</si>
  <si>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</si>
  <si>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</si>
  <si>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</si>
  <si>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</si>
  <si>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</si>
  <si>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</si>
  <si>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</si>
  <si>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</si>
  <si>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</si>
  <si>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</si>
  <si>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</si>
  <si>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</si>
  <si>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</si>
  <si>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</si>
  <si>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</si>
  <si>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</si>
  <si>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</si>
  <si>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</si>
  <si>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</si>
  <si>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</si>
  <si>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</si>
  <si>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</si>
  <si>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</si>
  <si>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</si>
  <si>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</si>
  <si>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</si>
  <si>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</si>
  <si>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</si>
  <si>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</si>
  <si>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</si>
  <si>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</si>
  <si>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</si>
  <si>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</si>
  <si>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</si>
  <si>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</si>
  <si>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</si>
  <si>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</si>
  <si>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</si>
  <si>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</si>
  <si>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</si>
  <si>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</si>
  <si>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</si>
  <si>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</si>
  <si>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</si>
  <si>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</si>
  <si>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</si>
  <si>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</si>
  <si>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</si>
  <si>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</si>
  <si>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</si>
  <si>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</si>
  <si>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</si>
  <si>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</si>
  <si>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</si>
  <si>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</si>
  <si>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</si>
  <si>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</si>
  <si>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</si>
  <si>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</si>
  <si>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</si>
  <si>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</si>
  <si>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</si>
  <si>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</si>
  <si>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</si>
  <si>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</si>
  <si>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</si>
  <si>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</si>
  <si>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</si>
  <si>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</si>
  <si>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</si>
  <si>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</si>
  <si>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</si>
  <si>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</si>
  <si>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</si>
  <si>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</si>
  <si>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</si>
  <si>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</si>
  <si>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</si>
  <si>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</si>
  <si>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</si>
  <si>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</si>
  <si>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</si>
  <si>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</si>
  <si>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</si>
  <si>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</si>
  <si>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</si>
  <si>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</si>
  <si>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</si>
  <si>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</si>
  <si>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</si>
  <si>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</si>
  <si>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</si>
  <si>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</si>
  <si>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</si>
  <si>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</si>
  <si>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</si>
  <si>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</si>
  <si>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</si>
  <si>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</si>
  <si>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</si>
  <si>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</si>
  <si>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</si>
  <si>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</si>
  <si>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</si>
  <si>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</si>
  <si>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</si>
  <si>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</si>
  <si>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</si>
  <si>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</si>
  <si>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</si>
  <si>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</si>
  <si>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</si>
  <si>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</si>
  <si>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</si>
  <si>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</si>
  <si>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</si>
  <si>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</si>
  <si>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</si>
  <si>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</si>
  <si>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</si>
  <si>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</si>
  <si>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</si>
  <si>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</si>
  <si>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</si>
  <si>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</si>
  <si>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</si>
  <si>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</si>
  <si>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</si>
  <si>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</si>
  <si>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</si>
  <si>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</si>
  <si>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</si>
  <si>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</si>
  <si>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</si>
  <si>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</si>
  <si>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</si>
  <si>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</si>
  <si>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</si>
  <si>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</si>
  <si>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</si>
  <si>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</si>
  <si>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</si>
  <si>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</si>
  <si>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</si>
  <si>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</si>
  <si>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</si>
  <si>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</si>
  <si>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</si>
  <si>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</si>
  <si>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</si>
  <si>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</si>
  <si>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</si>
  <si>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</si>
  <si>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</si>
  <si>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</si>
  <si>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</si>
  <si>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</si>
  <si>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</si>
  <si>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</si>
  <si>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</si>
  <si>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</si>
  <si>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</si>
  <si>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</si>
  <si>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</si>
  <si>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</si>
  <si>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</si>
  <si>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</si>
  <si>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</si>
  <si>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</si>
  <si>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</si>
  <si>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</si>
  <si>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</si>
  <si>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</si>
  <si>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</si>
  <si>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</si>
  <si>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</si>
  <si>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</si>
  <si>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</si>
  <si>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</si>
  <si>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</si>
  <si>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</si>
  <si>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</si>
  <si>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</si>
  <si>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</si>
  <si>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</si>
  <si>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</si>
  <si>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</si>
  <si>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</si>
  <si>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</si>
  <si>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</si>
  <si>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</si>
  <si>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</si>
  <si>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</si>
  <si>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</si>
  <si>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</si>
  <si>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</si>
  <si>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</si>
  <si>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</si>
  <si>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</si>
  <si>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</si>
  <si>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</si>
  <si>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</si>
  <si>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</si>
  <si>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</si>
  <si>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</si>
  <si>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</si>
  <si>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</si>
  <si>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</si>
  <si>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</si>
  <si>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</si>
  <si>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</si>
  <si>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</si>
  <si>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</si>
  <si>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</si>
  <si>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</si>
  <si>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</si>
  <si>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</si>
  <si>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</si>
  <si>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</si>
  <si>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</si>
  <si>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</si>
  <si>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</si>
  <si>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</si>
  <si>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</si>
  <si>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</si>
  <si>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</si>
  <si>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</si>
  <si>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</si>
  <si>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</si>
  <si>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</si>
  <si>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</si>
  <si>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</si>
  <si>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</si>
  <si>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</si>
  <si>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</si>
  <si>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</si>
  <si>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</si>
  <si>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</si>
  <si>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</si>
  <si>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</si>
  <si>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</si>
  <si>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</si>
  <si>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</si>
  <si>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</si>
  <si>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</si>
  <si>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</si>
  <si>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</si>
  <si>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</si>
  <si>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</si>
  <si>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</si>
  <si>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</si>
  <si>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</si>
  <si>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</si>
  <si>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</si>
  <si>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</si>
  <si>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</si>
  <si>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</si>
  <si>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</si>
  <si>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</si>
  <si>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</si>
  <si>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</si>
  <si>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</si>
  <si>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</si>
  <si>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</si>
  <si>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</si>
  <si>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</si>
  <si>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</si>
  <si>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</si>
  <si>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</si>
  <si>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</si>
  <si>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</si>
  <si>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</si>
  <si>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</si>
  <si>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</si>
  <si>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</si>
  <si>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</si>
  <si>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</si>
  <si>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</si>
  <si>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</si>
  <si>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</si>
  <si>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</si>
  <si>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</si>
  <si>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</si>
  <si>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</si>
  <si>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</si>
  <si>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</si>
  <si>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</si>
  <si>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</si>
  <si>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</si>
  <si>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</si>
  <si>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</si>
  <si>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</si>
  <si>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</si>
  <si>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</si>
  <si>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</si>
  <si>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</si>
  <si>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</si>
  <si>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</si>
  <si>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</si>
  <si>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</si>
  <si>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</si>
  <si>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</si>
  <si>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</si>
  <si>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</si>
  <si>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</si>
  <si>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</si>
  <si>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</si>
  <si>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</si>
  <si>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</si>
  <si>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</si>
  <si>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</si>
  <si>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</si>
  <si>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</si>
  <si>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</si>
  <si>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</si>
  <si>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</si>
  <si>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</si>
  <si>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</si>
  <si>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</si>
  <si>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</si>
  <si>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</si>
  <si>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</si>
  <si>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</si>
  <si>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</si>
  <si>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</si>
  <si>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</si>
  <si>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</si>
  <si>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</si>
  <si>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</si>
  <si>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</si>
  <si>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</si>
  <si>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</si>
  <si>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</si>
  <si>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</si>
  <si>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</si>
  <si>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</si>
  <si>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</si>
  <si>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</si>
  <si>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</si>
  <si>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</si>
  <si>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</si>
  <si>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</si>
  <si>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</si>
  <si>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</si>
  <si>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</si>
  <si>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</si>
  <si>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</si>
  <si>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</si>
  <si>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</si>
  <si>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</si>
  <si>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</si>
  <si>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</si>
  <si>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</si>
  <si>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</si>
  <si>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</si>
  <si>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</si>
  <si>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</si>
  <si>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</si>
  <si>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</si>
  <si>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</si>
  <si>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</si>
  <si>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</si>
  <si>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</si>
  <si>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</si>
  <si>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</si>
  <si>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</si>
  <si>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</si>
  <si>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</si>
  <si>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</si>
  <si>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</si>
  <si>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</si>
  <si>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</si>
  <si>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</si>
  <si>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</si>
  <si>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</si>
  <si>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</si>
  <si>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</si>
  <si>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</si>
  <si>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</si>
  <si>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</si>
  <si>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</si>
  <si>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</si>
  <si>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</si>
  <si>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</si>
  <si>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</si>
  <si>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</si>
  <si>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</si>
  <si>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</si>
  <si>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</si>
  <si>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</si>
  <si>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</si>
  <si>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</si>
  <si>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</si>
  <si>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</si>
  <si>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</si>
  <si>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</si>
  <si>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</si>
  <si>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</si>
  <si>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</si>
  <si>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</si>
  <si>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</si>
  <si>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</si>
  <si>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</si>
  <si>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</si>
  <si>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</si>
  <si>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</si>
  <si>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</si>
  <si>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</si>
  <si>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</si>
  <si>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</si>
  <si>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</si>
  <si>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</si>
  <si>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</si>
  <si>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</si>
  <si>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</si>
  <si>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</si>
  <si>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</si>
  <si>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</si>
  <si>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</si>
  <si>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</si>
  <si>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</si>
  <si>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</si>
  <si>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</si>
  <si>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</si>
  <si>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</si>
  <si>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</si>
  <si>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</si>
  <si>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</si>
  <si>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</si>
  <si>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</si>
  <si>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</si>
  <si>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</si>
  <si>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</si>
  <si>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</si>
  <si>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</si>
  <si>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</si>
  <si>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</si>
  <si>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</si>
  <si>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</si>
  <si>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</si>
  <si>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</si>
  <si>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</si>
  <si>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</si>
  <si>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</si>
  <si>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</si>
  <si>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</si>
  <si>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</si>
  <si>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</si>
  <si>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</si>
  <si>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</si>
  <si>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</si>
  <si>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</si>
  <si>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</si>
  <si>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</si>
  <si>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</si>
  <si>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</si>
  <si>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</si>
  <si>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</si>
  <si>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</si>
  <si>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</si>
  <si>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</si>
  <si>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</si>
  <si>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</si>
  <si>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</si>
  <si>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</si>
  <si>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</si>
  <si>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</si>
  <si>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</si>
  <si>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</si>
  <si>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</si>
  <si>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</si>
  <si>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</si>
  <si>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</si>
  <si>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</si>
  <si>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</si>
  <si>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</si>
  <si>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</si>
  <si>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</si>
  <si>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</si>
  <si>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</si>
  <si>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</si>
  <si>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</si>
  <si>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</si>
  <si>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</si>
  <si>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</si>
  <si>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</si>
  <si>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</si>
  <si>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</si>
  <si>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</si>
  <si>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</si>
  <si>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</si>
  <si>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</si>
  <si>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</si>
  <si>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</si>
  <si>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</si>
  <si>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</si>
  <si>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</si>
  <si>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</si>
  <si>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</si>
  <si>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</si>
  <si>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</si>
  <si>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</si>
  <si>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</si>
  <si>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</si>
  <si>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</si>
  <si>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</si>
  <si>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</si>
  <si>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</si>
  <si>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</si>
  <si>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</si>
  <si>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</si>
  <si>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</si>
  <si>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</si>
  <si>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</si>
  <si>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</si>
  <si>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</si>
  <si>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</si>
  <si>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</si>
  <si>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</si>
  <si>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</si>
  <si>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</si>
  <si>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</si>
  <si>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</si>
  <si>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</si>
  <si>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</si>
  <si>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</si>
  <si>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</si>
  <si>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</si>
  <si>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</si>
  <si>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</si>
  <si>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</si>
  <si>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</si>
  <si>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</si>
  <si>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</si>
  <si>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</si>
  <si>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</si>
  <si>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</si>
  <si>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</si>
  <si>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</si>
  <si>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</si>
  <si>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</si>
  <si>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</si>
  <si>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</si>
  <si>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</si>
  <si>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</si>
  <si>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</si>
  <si>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</si>
  <si>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</si>
  <si>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</si>
  <si>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</si>
  <si>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</si>
  <si>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</si>
  <si>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</si>
  <si>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</si>
  <si>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</si>
  <si>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</si>
  <si>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</si>
  <si>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</si>
  <si>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</si>
  <si>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</si>
  <si>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</si>
  <si>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</si>
  <si>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</si>
  <si>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</si>
  <si>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</si>
  <si>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</si>
  <si>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</si>
  <si>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</si>
  <si>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</si>
  <si>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</si>
  <si>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</si>
  <si>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</si>
  <si>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</si>
  <si>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</si>
  <si>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</si>
  <si>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</si>
  <si>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</si>
  <si>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</si>
  <si>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</si>
  <si>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</si>
  <si>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</si>
  <si>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</si>
  <si>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</si>
  <si>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</si>
  <si>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</si>
  <si>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</si>
  <si>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</si>
  <si>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</si>
  <si>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</si>
  <si>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</si>
  <si>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</si>
  <si>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</si>
  <si>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</si>
  <si>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</si>
  <si>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</si>
  <si>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</si>
  <si>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</si>
  <si>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</si>
  <si>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</si>
  <si>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</si>
  <si>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</si>
  <si>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</si>
  <si>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</si>
  <si>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</si>
  <si>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</si>
  <si>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</si>
  <si>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</si>
  <si>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</si>
  <si>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</si>
  <si>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</si>
  <si>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</si>
  <si>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</si>
  <si>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</si>
  <si>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</si>
  <si>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</si>
  <si>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</si>
  <si>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</si>
  <si>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</si>
  <si>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</si>
  <si>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</si>
  <si>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</si>
  <si>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</si>
  <si>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</si>
  <si>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</si>
  <si>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</si>
  <si>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</si>
  <si>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</si>
  <si>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</si>
  <si>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</si>
  <si>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</si>
  <si>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</si>
  <si>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</si>
  <si>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</si>
  <si>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</si>
  <si>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</si>
  <si>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</si>
  <si>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</si>
  <si>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</si>
  <si>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</si>
  <si>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</si>
  <si>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</si>
  <si>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</si>
  <si>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</si>
  <si>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</si>
  <si>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</si>
  <si>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</si>
  <si>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</si>
  <si>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</si>
  <si>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</si>
  <si>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</si>
  <si>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</si>
  <si>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</si>
  <si>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</si>
  <si>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</si>
  <si>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</si>
  <si>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</si>
  <si>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</si>
  <si>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</si>
  <si>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</si>
  <si>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</si>
  <si>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</si>
  <si>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</si>
  <si>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</si>
  <si>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</si>
  <si>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</si>
  <si>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</si>
  <si>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</si>
  <si>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</si>
  <si>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</si>
  <si>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</si>
  <si>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</si>
  <si>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</si>
  <si>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</si>
  <si>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</si>
  <si>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</si>
  <si>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</si>
  <si>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</si>
  <si>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</si>
  <si>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</si>
  <si>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</si>
  <si>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</si>
  <si>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</si>
  <si>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</si>
  <si>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</si>
  <si>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</si>
  <si>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</si>
  <si>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</si>
  <si>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</si>
  <si>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</si>
  <si>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</si>
  <si>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</si>
  <si>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</si>
  <si>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</si>
  <si>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</si>
  <si>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</si>
  <si>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</si>
  <si>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</si>
  <si>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</si>
  <si>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</si>
  <si>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</si>
  <si>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</si>
  <si>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</si>
  <si>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</si>
  <si>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</si>
  <si>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</si>
  <si>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</si>
  <si>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</si>
  <si>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</si>
  <si>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</si>
  <si>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</si>
  <si>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</si>
  <si>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</si>
  <si>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</si>
  <si>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</si>
  <si>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</si>
  <si>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</si>
  <si>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</si>
  <si>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</si>
  <si>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</si>
  <si>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</si>
  <si>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</si>
  <si>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</si>
  <si>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</si>
  <si>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</si>
  <si>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</si>
  <si>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</si>
  <si>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</si>
  <si>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</si>
  <si>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</si>
  <si>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</si>
  <si>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</si>
  <si>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</si>
  <si>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</si>
  <si>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</si>
  <si>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</si>
  <si>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</si>
  <si>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</si>
  <si>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</si>
  <si>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</si>
  <si>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</si>
  <si>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</si>
  <si>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</si>
  <si>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</si>
  <si>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</si>
  <si>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</si>
  <si>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</si>
  <si>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</si>
  <si>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</si>
  <si>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</si>
  <si>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</si>
  <si>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</si>
  <si>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</si>
  <si>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</si>
  <si>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</si>
  <si>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</si>
  <si>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</si>
  <si>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</si>
  <si>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</si>
  <si>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</si>
  <si>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</si>
  <si>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</si>
  <si>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</si>
  <si>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</si>
  <si>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</si>
  <si>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</si>
  <si>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</si>
  <si>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</si>
  <si>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</si>
  <si>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</si>
  <si>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</si>
  <si>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</si>
  <si>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</si>
  <si>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</si>
  <si>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</si>
  <si>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</si>
  <si>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</si>
  <si>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</si>
  <si>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</si>
  <si>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</si>
  <si>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</si>
  <si>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</si>
  <si>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</si>
  <si>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</si>
  <si>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</si>
  <si>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</si>
  <si>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</si>
  <si>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</si>
  <si>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</si>
  <si>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</si>
  <si>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</si>
  <si>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</si>
  <si>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</si>
  <si>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</si>
  <si>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</si>
  <si>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</si>
  <si>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</si>
  <si>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</si>
  <si>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</si>
  <si>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</si>
  <si>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</si>
  <si>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</si>
  <si>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</si>
  <si>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</si>
  <si>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</si>
  <si>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</si>
  <si>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</si>
  <si>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</si>
  <si>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</si>
  <si>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</si>
  <si>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</si>
  <si>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</si>
  <si>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</si>
  <si>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</si>
  <si>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</si>
  <si>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</si>
  <si>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</si>
  <si>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</si>
  <si>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</si>
  <si>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</si>
  <si>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</si>
  <si>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</si>
  <si>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</si>
  <si>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</si>
  <si>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</si>
  <si>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</si>
  <si>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</si>
  <si>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</si>
  <si>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</si>
  <si>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</si>
  <si>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</si>
  <si>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</si>
  <si>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</si>
  <si>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</si>
  <si>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</si>
  <si>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</si>
  <si>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</si>
  <si>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</si>
  <si>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</si>
  <si>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</si>
  <si>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</si>
  <si>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</si>
  <si>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</si>
  <si>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</si>
  <si>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</si>
  <si>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</si>
  <si>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</si>
  <si>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</si>
  <si>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</si>
  <si>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</si>
  <si>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</si>
  <si>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</si>
  <si>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</si>
  <si>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</si>
  <si>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</si>
  <si>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</si>
  <si>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</si>
  <si>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</si>
  <si>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</si>
  <si>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</si>
  <si>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</si>
  <si>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</si>
  <si>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</si>
  <si>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</si>
  <si>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</si>
  <si>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</si>
  <si>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</si>
  <si>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</si>
  <si>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</si>
  <si>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</si>
  <si>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</si>
  <si>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</si>
  <si>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</si>
  <si>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</si>
  <si>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</si>
  <si>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</si>
  <si>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</si>
  <si>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</si>
  <si>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</si>
  <si>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</si>
  <si>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</si>
  <si>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</si>
  <si>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</si>
  <si>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</si>
  <si>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</si>
  <si>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</si>
  <si>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</si>
  <si>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</si>
  <si>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</si>
  <si>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</si>
  <si>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</si>
  <si>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</si>
  <si>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</si>
  <si>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</si>
  <si>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</si>
  <si>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</si>
  <si>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</si>
  <si>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</si>
  <si>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</si>
  <si>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</si>
  <si>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</si>
  <si>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</si>
  <si>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</si>
  <si>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</si>
  <si>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</si>
  <si>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</si>
  <si>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</si>
  <si>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</si>
  <si>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</si>
  <si>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</si>
  <si>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</si>
  <si>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</si>
  <si>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</si>
  <si>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</si>
  <si>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</si>
  <si>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</si>
  <si>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</si>
  <si>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</si>
  <si>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</si>
  <si>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</si>
  <si>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</si>
  <si>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</si>
  <si>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</si>
  <si>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</si>
  <si>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</si>
  <si>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</si>
  <si>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</si>
  <si>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</si>
  <si>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</si>
  <si>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</si>
  <si>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</si>
  <si>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</si>
  <si>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</si>
  <si>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</si>
  <si>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</si>
  <si>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</si>
  <si>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</si>
  <si>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</si>
  <si>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</si>
  <si>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</si>
  <si>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</si>
  <si>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</si>
  <si>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</si>
  <si>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</si>
  <si>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</si>
  <si>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</si>
  <si>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</si>
  <si>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</si>
  <si>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</si>
  <si>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</si>
  <si>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</si>
  <si>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</si>
  <si>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</si>
  <si>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</si>
  <si>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</si>
  <si>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</si>
  <si>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</si>
  <si>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</si>
  <si>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</si>
  <si>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</si>
  <si>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</si>
  <si>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</si>
  <si>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</si>
  <si>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</si>
  <si>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</si>
  <si>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</si>
  <si>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</si>
  <si>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</si>
  <si>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</si>
  <si>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</si>
  <si>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</si>
  <si>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</si>
  <si>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</si>
  <si>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</si>
  <si>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</si>
  <si>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</si>
  <si>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</si>
  <si>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</si>
  <si>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</si>
  <si>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</si>
  <si>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</si>
  <si>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</si>
  <si>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</si>
  <si>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</si>
  <si>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</si>
  <si>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</si>
  <si>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</si>
  <si>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</si>
  <si>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</si>
  <si>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</si>
  <si>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</si>
  <si>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</si>
  <si>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</si>
  <si>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</si>
  <si>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</si>
  <si>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</si>
  <si>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</si>
  <si>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</si>
  <si>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</si>
  <si>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</si>
  <si>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</si>
  <si>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</si>
  <si>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</si>
  <si>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</si>
  <si>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</si>
  <si>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</si>
  <si>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</si>
  <si>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</si>
  <si>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</si>
  <si>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</si>
  <si>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</si>
  <si>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</si>
  <si>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</si>
  <si>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</si>
  <si>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</si>
  <si>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</si>
  <si>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</si>
  <si>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</si>
  <si>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</si>
  <si>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</si>
  <si>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</si>
  <si>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</si>
  <si>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</si>
  <si>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</si>
  <si>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</si>
  <si>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</si>
  <si>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</si>
  <si>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</si>
  <si>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</si>
  <si>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</si>
  <si>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</si>
  <si>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</si>
  <si>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</si>
  <si>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</si>
  <si>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</si>
  <si>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</si>
  <si>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</si>
  <si>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</si>
  <si>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</si>
  <si>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</si>
  <si>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</si>
  <si>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</si>
  <si>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</si>
  <si>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</si>
  <si>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</si>
  <si>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</si>
  <si>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</si>
  <si>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</si>
  <si>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</si>
  <si>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</si>
  <si>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</si>
  <si>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</si>
  <si>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</si>
  <si>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</si>
  <si>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</si>
  <si>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</si>
  <si>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</si>
  <si>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</si>
  <si>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</si>
  <si>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</si>
  <si>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</si>
  <si>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</si>
  <si>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</si>
  <si>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</si>
  <si>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</si>
  <si>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</si>
  <si>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</si>
  <si>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</si>
  <si>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</si>
  <si>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</si>
  <si>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</si>
  <si>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</si>
  <si>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</si>
  <si>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</si>
  <si>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</si>
  <si>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</si>
  <si>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</si>
  <si>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</si>
  <si>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</si>
  <si>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</si>
  <si>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</si>
  <si>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</si>
  <si>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</si>
  <si>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</si>
  <si>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</si>
  <si>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</si>
  <si>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</si>
  <si>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</si>
  <si>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</si>
  <si>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</si>
  <si>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</si>
  <si>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</si>
  <si>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</si>
  <si>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</si>
  <si>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</si>
  <si>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</si>
  <si>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</si>
  <si>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</si>
  <si>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</si>
  <si>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</si>
  <si>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</si>
  <si>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</si>
  <si>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</si>
  <si>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</si>
  <si>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</si>
  <si>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</si>
  <si>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</si>
  <si>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</si>
  <si>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</si>
  <si>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</si>
  <si>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</si>
  <si>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</si>
  <si>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</si>
  <si>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</si>
  <si>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</si>
  <si>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</si>
  <si>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</si>
  <si>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</si>
  <si>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</si>
  <si>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</si>
  <si>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</si>
  <si>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</si>
  <si>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</si>
  <si>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</si>
  <si>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</si>
  <si>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</si>
  <si>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</si>
  <si>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</si>
  <si>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</si>
  <si>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</si>
  <si>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</si>
  <si>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</si>
  <si>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</si>
  <si>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</si>
  <si>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</si>
  <si>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</si>
  <si>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</si>
  <si>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</si>
  <si>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</si>
  <si>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</si>
  <si>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</si>
  <si>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</si>
  <si>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</si>
  <si>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</si>
  <si>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</si>
  <si>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</si>
  <si>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</si>
  <si>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</si>
  <si>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</si>
  <si>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</si>
  <si>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</si>
  <si>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</si>
  <si>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</si>
  <si>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</si>
  <si>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</si>
  <si>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</si>
  <si>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</si>
  <si>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</si>
  <si>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</si>
  <si>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</si>
  <si>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</si>
  <si>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</si>
  <si>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</si>
  <si>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</si>
  <si>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</si>
  <si>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</si>
  <si>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</si>
  <si>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</si>
  <si>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</si>
  <si>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</si>
  <si>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</si>
  <si>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</si>
  <si>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</si>
  <si>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</si>
  <si>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</si>
  <si>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</si>
  <si>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</si>
  <si>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</si>
  <si>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</si>
  <si>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</si>
  <si>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</si>
  <si>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</si>
  <si>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</si>
  <si>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</si>
  <si>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</si>
  <si>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</si>
  <si>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</si>
  <si>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</si>
  <si>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</si>
  <si>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</si>
  <si>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</si>
  <si>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</si>
  <si>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</si>
  <si>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</si>
  <si>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</si>
  <si>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</si>
  <si>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</si>
  <si>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</si>
  <si>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</si>
  <si>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</si>
  <si>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</si>
  <si>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</si>
  <si>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</si>
  <si>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</si>
  <si>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</si>
  <si>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</si>
  <si>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</si>
  <si>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</si>
  <si>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</si>
  <si>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</si>
  <si>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</si>
  <si>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</si>
  <si>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</si>
  <si>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</si>
  <si>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</si>
  <si>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</si>
  <si>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</si>
  <si>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</si>
  <si>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</si>
  <si>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</si>
  <si>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</si>
  <si>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</si>
  <si>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</si>
  <si>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</si>
  <si>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</si>
  <si>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</si>
  <si>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</si>
  <si>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</si>
  <si>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</si>
  <si>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</si>
  <si>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</si>
  <si>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</si>
  <si>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</si>
  <si>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</si>
  <si>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</si>
  <si>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</si>
  <si>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</si>
  <si>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</si>
  <si>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</si>
  <si>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</si>
  <si>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</si>
  <si>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</si>
  <si>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</si>
  <si>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</si>
  <si>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</si>
  <si>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</si>
  <si>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</si>
  <si>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</si>
  <si>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</si>
  <si>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</si>
  <si>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</si>
  <si>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</si>
  <si>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</si>
  <si>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</si>
  <si>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</si>
  <si>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</si>
  <si>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</si>
  <si>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</si>
  <si>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</si>
  <si>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</si>
  <si>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</si>
  <si>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</si>
  <si>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</si>
  <si>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</si>
  <si>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</si>
  <si>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</si>
  <si>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</si>
  <si>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</si>
  <si>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</si>
  <si>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</si>
  <si>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</si>
  <si>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</si>
  <si>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</si>
  <si>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</si>
  <si>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</si>
  <si>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</si>
  <si>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</si>
  <si>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</si>
  <si>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</si>
  <si>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</si>
  <si>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</si>
  <si>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</si>
  <si>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</si>
  <si>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</si>
  <si>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</si>
  <si>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</si>
  <si>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</si>
  <si>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</si>
  <si>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</si>
  <si>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</si>
  <si>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</si>
  <si>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</si>
  <si>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</si>
  <si>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</si>
  <si>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</si>
  <si>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</si>
  <si>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</si>
  <si>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</si>
  <si>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</si>
  <si>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</si>
  <si>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</si>
  <si>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</si>
  <si>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</si>
  <si>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</si>
  <si>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</si>
  <si>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</si>
  <si>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</si>
  <si>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</si>
  <si>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</si>
  <si>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</si>
  <si>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</si>
  <si>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</si>
  <si>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</si>
  <si>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</si>
  <si>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</si>
  <si>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</si>
  <si>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</si>
  <si>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</si>
  <si>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</si>
  <si>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</si>
  <si>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</si>
  <si>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</si>
  <si>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</si>
  <si>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</si>
  <si>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</si>
  <si>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</si>
  <si>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</si>
  <si>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</si>
  <si>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</si>
  <si>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</si>
  <si>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</si>
  <si>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</si>
  <si>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</si>
  <si>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</si>
  <si>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</si>
  <si>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</si>
  <si>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</si>
  <si>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</si>
  <si>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</si>
  <si>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</si>
  <si>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</si>
  <si>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</si>
  <si>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</si>
  <si>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</si>
  <si>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</si>
  <si>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</si>
  <si>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</si>
  <si>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</si>
  <si>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</si>
  <si>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</si>
  <si>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</si>
  <si>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</si>
  <si>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</si>
  <si>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</si>
  <si>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</si>
  <si>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</si>
  <si>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</si>
  <si>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</si>
  <si>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</si>
  <si>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</si>
  <si>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</si>
  <si>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</si>
  <si>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</si>
  <si>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</si>
  <si>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</si>
  <si>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</si>
  <si>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</si>
  <si>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</si>
  <si>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</si>
  <si>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</si>
  <si>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</si>
  <si>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</si>
  <si>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</si>
  <si>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</si>
  <si>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</si>
  <si>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</si>
  <si>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</si>
  <si>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</si>
  <si>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</si>
  <si>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</si>
  <si>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</si>
  <si>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</si>
  <si>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</si>
  <si>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</si>
  <si>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</si>
  <si>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</si>
  <si>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</si>
  <si>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</si>
  <si>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</si>
  <si>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</si>
  <si>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</si>
  <si>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</si>
  <si>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</si>
  <si>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</si>
  <si>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</si>
  <si>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</si>
  <si>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</si>
  <si>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</si>
  <si>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</si>
  <si>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</si>
  <si>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</si>
  <si>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</si>
  <si>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</si>
  <si>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</si>
  <si>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</si>
  <si>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</si>
  <si>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</si>
  <si>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</si>
  <si>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</si>
  <si>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</si>
  <si>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</si>
  <si>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</si>
  <si>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</si>
  <si>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</si>
  <si>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</si>
  <si>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</si>
  <si>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</si>
  <si>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</si>
  <si>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</si>
  <si>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</si>
  <si>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</si>
  <si>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</si>
  <si>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</si>
  <si>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</si>
  <si>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</si>
  <si>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</si>
  <si>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</si>
  <si>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</si>
  <si>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</si>
  <si>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</si>
  <si>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</si>
  <si>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</si>
  <si>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</si>
  <si>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</si>
  <si>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</si>
  <si>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</si>
  <si>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</si>
  <si>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</si>
  <si>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</si>
  <si>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</si>
  <si>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</si>
  <si>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</si>
  <si>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</si>
  <si>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</si>
  <si>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</si>
  <si>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</si>
  <si>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</si>
  <si>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</si>
  <si>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</si>
  <si>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</si>
  <si>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</si>
  <si>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</si>
  <si>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</si>
  <si>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</si>
  <si>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</si>
  <si>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</si>
  <si>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</si>
  <si>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</si>
  <si>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</si>
  <si>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</si>
  <si>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</si>
  <si>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</si>
  <si>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</si>
  <si>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</si>
  <si>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</si>
  <si>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</si>
  <si>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</si>
  <si>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</si>
  <si>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</si>
  <si>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</si>
  <si>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</si>
  <si>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</si>
  <si>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</si>
  <si>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</si>
  <si>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</si>
  <si>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</si>
  <si>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</si>
  <si>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</si>
  <si>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</si>
  <si>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</si>
  <si>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</si>
  <si>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</si>
  <si>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</si>
  <si>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</si>
  <si>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</si>
  <si>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</si>
  <si>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</si>
  <si>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</si>
  <si>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</si>
  <si>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</si>
  <si>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</si>
  <si>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</si>
  <si>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</si>
  <si>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</si>
  <si>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</si>
  <si>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</si>
  <si>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</si>
  <si>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</si>
  <si>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</si>
  <si>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</si>
  <si>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</si>
  <si>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</si>
  <si>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</si>
  <si>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</si>
  <si>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</si>
  <si>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</si>
  <si>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</si>
  <si>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</si>
  <si>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</si>
  <si>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</si>
  <si>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</si>
  <si>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</si>
  <si>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</si>
  <si>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</si>
  <si>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</si>
  <si>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</si>
  <si>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</si>
  <si>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</si>
  <si>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</si>
  <si>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</si>
  <si>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</si>
  <si>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</si>
  <si>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</si>
  <si>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</si>
  <si>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</si>
  <si>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</si>
  <si>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</si>
  <si>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</si>
  <si>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</si>
  <si>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</si>
  <si>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</si>
  <si>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</si>
  <si>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</si>
  <si>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</si>
  <si>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</si>
  <si>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</si>
  <si>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</si>
  <si>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</si>
  <si>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</si>
  <si>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</si>
  <si>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</si>
  <si>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</si>
  <si>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</si>
  <si>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</si>
  <si>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</si>
  <si>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</si>
  <si>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</si>
  <si>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</si>
  <si>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</si>
  <si>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</si>
  <si>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</si>
  <si>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</si>
  <si>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</si>
  <si>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</si>
  <si>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</si>
  <si>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</si>
  <si>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</si>
  <si>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</si>
  <si>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</si>
  <si>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</si>
  <si>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</si>
  <si>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</si>
  <si>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</si>
  <si>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</si>
  <si>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</si>
  <si>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</si>
  <si>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</si>
  <si>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</si>
  <si>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</si>
  <si>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</si>
  <si>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</si>
  <si>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</si>
  <si>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</si>
  <si>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</si>
  <si>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</si>
  <si>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</si>
  <si>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</si>
  <si>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</si>
  <si>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</si>
  <si>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</si>
  <si>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</si>
  <si>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</si>
  <si>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</si>
  <si>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</si>
  <si>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</si>
  <si>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</si>
  <si>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</si>
  <si>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</si>
  <si>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</si>
  <si>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</si>
  <si>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</si>
  <si>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</si>
  <si>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</si>
  <si>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</si>
  <si>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</si>
  <si>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</si>
  <si>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</si>
  <si>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</si>
  <si>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</si>
  <si>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</si>
  <si>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</si>
  <si>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</si>
  <si>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</si>
  <si>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</si>
  <si>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</si>
  <si>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</si>
  <si>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</si>
  <si>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</si>
  <si>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</si>
  <si>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</si>
  <si>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</si>
  <si>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</si>
  <si>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</si>
  <si>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</si>
  <si>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</si>
  <si>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</si>
  <si>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</si>
  <si>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</si>
  <si>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</si>
  <si>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</si>
  <si>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</si>
  <si>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</si>
  <si>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</si>
  <si>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</si>
  <si>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</si>
  <si>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</si>
  <si>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</si>
  <si>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</si>
  <si>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</si>
  <si>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</si>
  <si>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</si>
  <si>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</si>
  <si>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</si>
  <si>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</si>
  <si>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</si>
  <si>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</si>
  <si>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</si>
  <si>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</si>
  <si>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</si>
  <si>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</si>
  <si>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</si>
  <si>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</si>
  <si>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</si>
  <si>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</si>
  <si>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</si>
  <si>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</si>
  <si>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</si>
  <si>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</si>
  <si>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</si>
  <si>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</si>
  <si>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</si>
  <si>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</si>
  <si>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</si>
  <si>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</si>
  <si>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</si>
  <si>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</si>
  <si>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</si>
  <si>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</si>
  <si>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</si>
  <si>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</si>
  <si>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</si>
  <si>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</si>
  <si>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</si>
  <si>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</si>
  <si>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</si>
  <si>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</si>
  <si>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</si>
  <si>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</si>
  <si>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</si>
  <si>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</si>
  <si>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</si>
  <si>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</si>
  <si>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</si>
  <si>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</si>
  <si>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</si>
  <si>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</si>
  <si>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</si>
  <si>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</si>
  <si>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</si>
  <si>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</si>
  <si>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</si>
  <si>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</si>
  <si>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</si>
  <si>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</si>
  <si>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</si>
  <si>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</si>
  <si>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</si>
  <si>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</si>
  <si>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</si>
  <si>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</si>
  <si>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</si>
  <si>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</si>
  <si>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</si>
  <si>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</si>
  <si>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</si>
  <si>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</si>
  <si>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</si>
  <si>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</si>
  <si>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</si>
  <si>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</si>
  <si>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</si>
  <si>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</si>
  <si>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</si>
  <si>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</si>
  <si>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</si>
  <si>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</si>
  <si>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</si>
  <si>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</si>
  <si>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</si>
  <si>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</si>
  <si>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</si>
  <si>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</si>
  <si>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</si>
  <si>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</si>
  <si>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</si>
  <si>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</si>
  <si>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</si>
  <si>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</si>
  <si>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</si>
  <si>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</si>
  <si>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</si>
  <si>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</si>
  <si>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</si>
  <si>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</si>
  <si>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</si>
  <si>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</si>
  <si>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</si>
  <si>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</si>
  <si>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</si>
  <si>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</si>
  <si>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</si>
  <si>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</si>
  <si>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</si>
  <si>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</si>
  <si>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</si>
  <si>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</si>
  <si>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</si>
  <si>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</si>
  <si>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</si>
  <si>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</si>
  <si>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</si>
  <si>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</si>
  <si>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</si>
  <si>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</si>
  <si>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</si>
  <si>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</si>
  <si>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</si>
  <si>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</si>
  <si>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</si>
  <si>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</si>
  <si>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</si>
  <si>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</si>
  <si>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</si>
  <si>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</si>
  <si>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</si>
  <si>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</si>
  <si>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</si>
  <si>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</si>
  <si>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</si>
  <si>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</si>
  <si>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</si>
  <si>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</si>
  <si>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</si>
  <si>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</si>
  <si>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</si>
  <si>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</si>
  <si>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</si>
  <si>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</si>
  <si>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</si>
  <si>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</si>
  <si>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</si>
  <si>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</si>
  <si>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</si>
  <si>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</si>
  <si>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</si>
  <si>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</si>
  <si>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</si>
  <si>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</si>
  <si>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</si>
  <si>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</si>
  <si>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</si>
  <si>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</si>
  <si>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</si>
  <si>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</si>
  <si>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</si>
  <si>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</si>
  <si>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</si>
  <si>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</si>
  <si>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</si>
  <si>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</si>
  <si>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</si>
  <si>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</si>
  <si>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</si>
  <si>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</si>
  <si>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</si>
  <si>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</si>
  <si>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</si>
  <si>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</si>
  <si>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</si>
  <si>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</si>
  <si>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</si>
  <si>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</si>
  <si>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</si>
  <si>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</si>
  <si>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</si>
  <si>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</si>
  <si>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</si>
  <si>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</si>
  <si>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</si>
  <si>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</si>
  <si>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</si>
  <si>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</si>
  <si>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</si>
  <si>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</si>
  <si>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</si>
  <si>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</si>
  <si>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</si>
  <si>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</si>
  <si>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</si>
  <si>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</si>
  <si>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</si>
  <si>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</si>
  <si>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</si>
  <si>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</si>
  <si>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</si>
  <si>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</si>
  <si>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</si>
  <si>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</si>
  <si>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</si>
  <si>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</si>
  <si>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</si>
  <si>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</si>
  <si>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</si>
  <si>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</si>
  <si>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</si>
  <si>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</si>
  <si>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</si>
  <si>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</si>
  <si>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</si>
  <si>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</si>
  <si>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</si>
  <si>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</si>
  <si>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</si>
  <si>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</si>
  <si>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</si>
  <si>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</si>
  <si>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</si>
  <si>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</si>
  <si>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</si>
  <si>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</si>
  <si>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</si>
  <si>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</si>
  <si>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</si>
  <si>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</si>
  <si>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</si>
  <si>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</si>
  <si>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</si>
  <si>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</si>
  <si>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</si>
  <si>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</si>
  <si>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</si>
  <si>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</si>
  <si>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</si>
  <si>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</si>
  <si>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</si>
  <si>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</si>
  <si>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</si>
  <si>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</si>
  <si>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</si>
  <si>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</si>
  <si>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</si>
  <si>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</si>
  <si>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</si>
  <si>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</si>
  <si>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</si>
  <si>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</si>
  <si>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</si>
  <si>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</si>
  <si>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</si>
  <si>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</si>
  <si>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</si>
  <si>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</si>
  <si>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</si>
  <si>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</si>
  <si>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</si>
  <si>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</si>
  <si>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</si>
  <si>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</si>
  <si>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</si>
  <si>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</si>
  <si>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</si>
  <si>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</si>
  <si>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</si>
  <si>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</si>
  <si>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</si>
  <si>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</si>
  <si>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</si>
  <si>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</si>
  <si>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</si>
  <si>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</si>
  <si>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</si>
  <si>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</si>
  <si>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</si>
  <si>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</si>
  <si>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</si>
  <si>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</si>
  <si>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</si>
  <si>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</si>
  <si>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</si>
  <si>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</si>
  <si>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</si>
  <si>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</si>
  <si>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</si>
  <si>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</si>
  <si>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</si>
  <si>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</si>
  <si>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</si>
  <si>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</si>
  <si>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</si>
  <si>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</si>
  <si>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</si>
  <si>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</si>
  <si>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</si>
  <si>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</si>
  <si>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</si>
  <si>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</si>
  <si>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</si>
  <si>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</si>
  <si>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</si>
  <si>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</si>
  <si>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</si>
  <si>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</si>
  <si>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</si>
  <si>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</si>
  <si>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</si>
  <si>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</si>
  <si>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</si>
  <si>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</si>
  <si>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</si>
  <si>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</si>
  <si>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</si>
  <si>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</si>
  <si>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</si>
  <si>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</si>
  <si>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</si>
  <si>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</si>
  <si>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</si>
  <si>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</si>
  <si>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</si>
  <si>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</si>
  <si>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</si>
  <si>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</si>
  <si>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</si>
  <si>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</si>
  <si>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</si>
  <si>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</si>
  <si>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</si>
  <si>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</si>
  <si>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</si>
  <si>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</si>
  <si>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</si>
  <si>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</si>
  <si>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</si>
  <si>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</si>
  <si>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</si>
  <si>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</si>
  <si>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</si>
  <si>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</si>
  <si>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</si>
  <si>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</si>
  <si>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</si>
  <si>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</si>
  <si>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</si>
  <si>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</si>
  <si>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</si>
  <si>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</si>
  <si>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</si>
  <si>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</si>
  <si>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</si>
  <si>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</si>
  <si>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</si>
  <si>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</si>
  <si>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</si>
  <si>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</si>
  <si>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</si>
  <si>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</si>
  <si>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</si>
  <si>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</si>
  <si>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</si>
  <si>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</si>
  <si>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</si>
  <si>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</si>
  <si>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</si>
  <si>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</si>
  <si>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</si>
  <si>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</si>
  <si>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</si>
  <si>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</si>
  <si>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</si>
  <si>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</si>
  <si>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</si>
  <si>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</si>
  <si>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</si>
  <si>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</si>
  <si>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</si>
  <si>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</si>
  <si>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</si>
  <si>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</si>
  <si>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</si>
  <si>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</si>
  <si>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</si>
  <si>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</si>
  <si>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</si>
  <si>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</si>
  <si>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</si>
  <si>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</si>
  <si>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</si>
  <si>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</si>
  <si>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</si>
  <si>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</si>
  <si>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</si>
  <si>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</si>
  <si>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</si>
  <si>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</si>
  <si>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</si>
  <si>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</si>
  <si>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</si>
  <si>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</si>
  <si>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</si>
  <si>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</si>
  <si>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</si>
  <si>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</si>
  <si>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</si>
  <si>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</si>
  <si>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</si>
  <si>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</si>
  <si>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</si>
  <si>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</si>
  <si>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</si>
  <si>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</si>
  <si>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</si>
  <si>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</si>
  <si>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</si>
  <si>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</si>
  <si>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</si>
  <si>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</si>
  <si>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</si>
  <si>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</si>
  <si>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</si>
  <si>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</si>
  <si>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</si>
  <si>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</si>
  <si>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</si>
  <si>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</si>
  <si>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</si>
  <si>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</si>
  <si>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</si>
  <si>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</si>
  <si>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</si>
  <si>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</si>
  <si>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</si>
  <si>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</si>
  <si>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</si>
  <si>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</si>
  <si>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</si>
  <si>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</si>
  <si>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</si>
  <si>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</si>
  <si>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</si>
  <si>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</si>
  <si>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</si>
  <si>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</si>
  <si>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</si>
  <si>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</si>
  <si>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</si>
  <si>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</si>
  <si>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</si>
  <si>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</si>
  <si>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</si>
  <si>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</si>
  <si>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</si>
  <si>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</si>
  <si>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</si>
  <si>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</si>
  <si>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</si>
  <si>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</si>
  <si>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</si>
  <si>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</si>
  <si>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</si>
  <si>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</si>
  <si>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</si>
  <si>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</si>
  <si>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</si>
  <si>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</si>
  <si>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</si>
  <si>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</si>
  <si>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</si>
  <si>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</si>
  <si>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</si>
  <si>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</si>
  <si>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</si>
  <si>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</si>
  <si>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</si>
  <si>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</si>
  <si>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</si>
  <si>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</si>
  <si>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</si>
  <si>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</si>
  <si>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</si>
  <si>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</si>
  <si>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</si>
  <si>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</si>
  <si>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</si>
  <si>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</si>
  <si>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</si>
  <si>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</si>
  <si>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</si>
  <si>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</si>
  <si>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</si>
  <si>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</si>
  <si>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</si>
  <si>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</si>
  <si>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</si>
  <si>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</si>
  <si>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</si>
  <si>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</si>
  <si>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</si>
  <si>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</si>
  <si>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</si>
  <si>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</si>
  <si>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</si>
  <si>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</si>
  <si>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</si>
  <si>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</si>
  <si>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</si>
  <si>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</si>
  <si>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</si>
  <si>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</si>
  <si>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</si>
  <si>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</si>
  <si>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</si>
  <si>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</si>
  <si>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</si>
  <si>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</si>
  <si>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</si>
  <si>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</si>
  <si>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</si>
  <si>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</si>
  <si>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</si>
  <si>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</si>
  <si>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</si>
  <si>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</si>
  <si>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</si>
  <si>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</si>
  <si>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</si>
  <si>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</si>
  <si>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</si>
  <si>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</si>
  <si>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</si>
  <si>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</si>
  <si>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</si>
  <si>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</si>
  <si>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</si>
  <si>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</si>
  <si>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</si>
  <si>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</si>
  <si>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</si>
  <si>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</si>
  <si>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</si>
  <si>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</si>
  <si>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</si>
  <si>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</si>
  <si>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</si>
  <si>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</si>
  <si>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</si>
  <si>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</si>
  <si>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</si>
  <si>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</si>
  <si>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</si>
  <si>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</si>
  <si>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</si>
  <si>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</si>
  <si>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</si>
  <si>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</si>
  <si>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</si>
  <si>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</si>
  <si>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</si>
  <si>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</si>
  <si>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</si>
  <si>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</si>
  <si>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</si>
  <si>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</si>
  <si>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</si>
  <si>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</si>
  <si>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</si>
  <si>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</si>
  <si>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</si>
  <si>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</si>
  <si>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</si>
  <si>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</si>
  <si>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</si>
  <si>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</si>
  <si>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</si>
  <si>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</si>
  <si>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</si>
  <si>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</si>
  <si>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</si>
  <si>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</si>
  <si>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</si>
  <si>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</si>
  <si>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</si>
  <si>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</si>
  <si>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</si>
  <si>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</si>
  <si>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</si>
  <si>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</si>
  <si>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</si>
  <si>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</si>
  <si>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</si>
  <si>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</si>
  <si>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</si>
  <si>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</si>
  <si>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</si>
  <si>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</si>
  <si>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</si>
  <si>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</si>
  <si>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</si>
  <si>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</si>
  <si>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</si>
  <si>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</si>
  <si>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</si>
  <si>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</si>
  <si>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</si>
  <si>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</si>
  <si>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</si>
  <si>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</si>
  <si>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</si>
  <si>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</si>
  <si>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</si>
  <si>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</si>
  <si>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</si>
  <si>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</si>
  <si>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</si>
  <si>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</si>
  <si>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</si>
  <si>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</si>
  <si>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</si>
  <si>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</si>
  <si>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</si>
  <si>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</si>
  <si>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</si>
  <si>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</si>
  <si>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</si>
  <si>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</si>
  <si>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</si>
  <si>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</si>
  <si>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</si>
  <si>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</si>
  <si>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</si>
  <si>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</si>
  <si>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</si>
  <si>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</si>
  <si>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</si>
  <si>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</si>
  <si>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</si>
  <si>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</si>
  <si>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</si>
  <si>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</si>
  <si>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</si>
  <si>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</si>
  <si>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</si>
  <si>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</si>
  <si>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</si>
  <si>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</si>
  <si>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</si>
  <si>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</si>
  <si>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</si>
  <si>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</si>
  <si>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</si>
  <si>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</si>
  <si>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</si>
  <si>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</si>
  <si>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</si>
  <si>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</si>
  <si>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</si>
  <si>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</si>
  <si>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</si>
  <si>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</si>
  <si>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</si>
  <si>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</si>
  <si>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</si>
  <si>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</si>
  <si>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</si>
  <si>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</si>
  <si>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</si>
  <si>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</si>
  <si>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</si>
  <si>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</si>
  <si>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</si>
  <si>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</si>
  <si>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</si>
  <si>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</si>
  <si>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</si>
  <si>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</si>
  <si>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</si>
  <si>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</si>
  <si>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</si>
  <si>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</si>
  <si>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</si>
  <si>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</si>
  <si>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</si>
  <si>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</si>
  <si>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</si>
  <si>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</si>
  <si>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</si>
  <si>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</si>
  <si>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</si>
  <si>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</si>
  <si>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</si>
  <si>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</si>
  <si>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</si>
  <si>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</si>
  <si>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</si>
  <si>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</si>
  <si>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</si>
  <si>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</si>
  <si>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</si>
  <si>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</si>
  <si>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</si>
  <si>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</si>
  <si>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</si>
  <si>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</si>
  <si>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</si>
  <si>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</si>
  <si>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</si>
  <si>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</si>
  <si>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</si>
  <si>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</si>
  <si>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</si>
  <si>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</si>
  <si>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</si>
  <si>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</si>
  <si>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</si>
  <si>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</si>
  <si>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</si>
  <si>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</si>
  <si>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</si>
  <si>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</si>
  <si>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</si>
  <si>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</si>
  <si>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</si>
  <si>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</si>
  <si>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</si>
  <si>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</si>
  <si>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</si>
  <si>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</si>
  <si>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</si>
  <si>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</si>
  <si>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</si>
  <si>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</si>
  <si>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</si>
  <si>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</si>
  <si>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</si>
  <si>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</si>
  <si>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</si>
  <si>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</si>
  <si>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</si>
  <si>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</si>
  <si>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</si>
  <si>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</si>
  <si>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</si>
  <si>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</si>
  <si>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</si>
  <si>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</si>
  <si>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</si>
  <si>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</si>
  <si>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</si>
  <si>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</si>
  <si>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</si>
  <si>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</si>
  <si>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</si>
  <si>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</si>
  <si>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</si>
  <si>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</si>
  <si>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</si>
  <si>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</si>
  <si>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</si>
  <si>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</si>
  <si>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</si>
  <si>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</si>
  <si>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</si>
  <si>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</si>
  <si>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</si>
  <si>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</si>
  <si>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</si>
  <si>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</si>
  <si>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</si>
  <si>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</si>
  <si>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</si>
  <si>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</si>
  <si>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</si>
  <si>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</si>
  <si>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</si>
  <si>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</si>
  <si>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</si>
  <si>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</si>
  <si>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</si>
  <si>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</si>
  <si>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</si>
  <si>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</si>
  <si>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</si>
  <si>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</si>
  <si>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</si>
  <si>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</si>
  <si>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</si>
  <si>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</si>
  <si>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</si>
  <si>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</si>
  <si>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</si>
  <si>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</si>
  <si>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</si>
  <si>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</si>
  <si>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</si>
  <si>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</si>
  <si>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</si>
  <si>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</si>
  <si>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</si>
  <si>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</si>
  <si>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</si>
  <si>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</si>
  <si>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</si>
  <si>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</si>
  <si>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</si>
  <si>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</si>
  <si>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</si>
  <si>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</si>
  <si>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</si>
  <si>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</si>
  <si>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</si>
  <si>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</si>
  <si>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</si>
  <si>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</si>
  <si>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</si>
  <si>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</si>
  <si>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</si>
  <si>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</si>
  <si>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</si>
  <si>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</si>
  <si>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</si>
  <si>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</si>
  <si>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</si>
  <si>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</si>
  <si>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</si>
  <si>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</si>
  <si>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</si>
  <si>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</si>
  <si>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</si>
  <si>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</si>
  <si>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</si>
  <si>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</si>
  <si>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</si>
  <si>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</si>
  <si>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</si>
  <si>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</si>
  <si>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</si>
  <si>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</si>
  <si>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</si>
  <si>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</si>
  <si>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</si>
  <si>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</si>
  <si>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</si>
  <si>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</si>
  <si>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</si>
  <si>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</si>
  <si>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</si>
  <si>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</si>
  <si>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</si>
  <si>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</si>
  <si>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</si>
  <si>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</si>
  <si>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</si>
  <si>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</si>
  <si>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</si>
  <si>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</si>
  <si>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</si>
  <si>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</si>
  <si>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</si>
  <si>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</si>
  <si>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</si>
  <si>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</si>
  <si>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</si>
  <si>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</si>
  <si>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</si>
  <si>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</si>
  <si>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</si>
  <si>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</si>
  <si>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</si>
  <si>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</si>
  <si>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</si>
  <si>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</si>
  <si>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</si>
  <si>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</si>
  <si>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</si>
  <si>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</si>
  <si>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</si>
  <si>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</si>
  <si>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</si>
  <si>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</si>
  <si>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</si>
  <si>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</si>
  <si>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</si>
  <si>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</si>
  <si>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</si>
  <si>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</si>
  <si>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</si>
  <si>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</si>
  <si>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</si>
  <si>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</si>
  <si>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</si>
  <si>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</si>
  <si>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</si>
  <si>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</si>
  <si>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</si>
  <si>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</si>
  <si>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</si>
  <si>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</si>
  <si>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</si>
  <si>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</si>
  <si>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</si>
  <si>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</si>
  <si>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</si>
  <si>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</si>
  <si>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</si>
  <si>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</si>
  <si>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</si>
  <si>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</si>
  <si>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</si>
  <si>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</si>
  <si>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</si>
  <si>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</si>
  <si>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</si>
  <si>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</si>
  <si>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</si>
  <si>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</si>
  <si>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</si>
  <si>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</si>
  <si>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</si>
  <si>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</si>
  <si>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</si>
  <si>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</si>
  <si>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</si>
  <si>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</si>
  <si>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</si>
  <si>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</si>
  <si>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</si>
  <si>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</si>
  <si>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</si>
  <si>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</si>
  <si>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</si>
  <si>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</si>
  <si>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</si>
  <si>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</si>
  <si>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</si>
  <si>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</si>
  <si>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</si>
  <si>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</si>
  <si>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</si>
  <si>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</si>
  <si>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</si>
  <si>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</si>
  <si>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</si>
  <si>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</si>
  <si>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</si>
  <si>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</si>
  <si>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</si>
  <si>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</si>
  <si>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</si>
  <si>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</si>
  <si>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</si>
  <si>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</si>
  <si>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</si>
  <si>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</si>
  <si>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</si>
  <si>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</si>
  <si>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</si>
  <si>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</si>
  <si>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</si>
  <si>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</si>
  <si>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</si>
  <si>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</si>
  <si>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</si>
  <si>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</si>
  <si>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</si>
  <si>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</si>
  <si>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</si>
  <si>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</si>
  <si>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</si>
  <si>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</si>
  <si>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</si>
  <si>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</si>
  <si>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</si>
  <si>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</si>
  <si>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</si>
  <si>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</si>
  <si>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</si>
  <si>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</si>
  <si>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</si>
  <si>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</si>
  <si>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</si>
  <si>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</si>
  <si>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</si>
  <si>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</si>
  <si>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</si>
  <si>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</si>
  <si>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</si>
  <si>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</si>
  <si>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</si>
  <si>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</si>
  <si>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</si>
  <si>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</si>
  <si>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</si>
  <si>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</si>
  <si>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</si>
  <si>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</si>
  <si>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</si>
  <si>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</si>
  <si>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</si>
  <si>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</si>
  <si>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</si>
  <si>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</si>
  <si>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</si>
  <si>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</si>
  <si>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</si>
  <si>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</si>
  <si>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</si>
  <si>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</si>
  <si>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</si>
  <si>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</si>
  <si>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</si>
  <si>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</si>
  <si>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</si>
  <si>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</si>
  <si>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</si>
  <si>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</si>
  <si>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</si>
  <si>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</si>
  <si>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</si>
  <si>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</si>
  <si>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</si>
  <si>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</si>
  <si>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</si>
  <si>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</si>
  <si>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</si>
  <si>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</si>
  <si>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</si>
  <si>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</si>
  <si>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</si>
  <si>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</si>
  <si>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</si>
  <si>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</si>
  <si>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</si>
  <si>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</si>
  <si>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</si>
  <si>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</si>
  <si>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</si>
  <si>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</si>
  <si>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</si>
  <si>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</si>
  <si>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</si>
  <si>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</si>
  <si>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</si>
  <si>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</si>
  <si>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</si>
  <si>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</si>
  <si>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</si>
  <si>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</si>
  <si>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</si>
  <si>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</si>
  <si>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</si>
  <si>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</si>
  <si>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</si>
  <si>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</si>
  <si>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</si>
  <si>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</si>
  <si>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</si>
  <si>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</si>
  <si>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</si>
  <si>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</si>
  <si>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</si>
  <si>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</si>
  <si>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</si>
  <si>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</si>
  <si>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</si>
  <si>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</si>
  <si>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</si>
  <si>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</si>
  <si>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</si>
  <si>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</si>
  <si>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</si>
  <si>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</si>
  <si>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</si>
  <si>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</si>
  <si>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</si>
  <si>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</si>
  <si>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</si>
  <si>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</si>
  <si>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</si>
  <si>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</si>
  <si>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</si>
  <si>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</si>
  <si>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</si>
  <si>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</si>
  <si>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</si>
  <si>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</si>
  <si>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</si>
  <si>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</si>
  <si>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</si>
  <si>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</si>
  <si>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</si>
  <si>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</si>
  <si>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</si>
  <si>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</si>
  <si>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</si>
  <si>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</si>
  <si>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</si>
  <si>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</si>
  <si>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</si>
  <si>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</si>
  <si>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</si>
  <si>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</si>
  <si>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</si>
  <si>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</si>
  <si>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</si>
  <si>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</si>
  <si>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</si>
  <si>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</si>
  <si>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</si>
  <si>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</si>
  <si>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</si>
  <si>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</si>
  <si>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</si>
  <si>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</si>
  <si>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</si>
  <si>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</si>
  <si>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</si>
  <si>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</si>
  <si>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</si>
  <si>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</si>
  <si>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</si>
  <si>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</si>
  <si>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</si>
  <si>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</si>
  <si>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</si>
  <si>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</si>
  <si>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</si>
  <si>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</si>
  <si>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</si>
  <si>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</si>
  <si>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</si>
  <si>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</si>
  <si>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</si>
  <si>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</si>
  <si>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</si>
  <si>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</si>
  <si>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</si>
  <si>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</si>
  <si>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</si>
  <si>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</si>
  <si>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</si>
  <si>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</si>
  <si>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</si>
  <si>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</si>
  <si>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</si>
  <si>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</si>
  <si>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</si>
  <si>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</si>
  <si>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</si>
  <si>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</si>
  <si>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</si>
  <si>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</si>
  <si>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</si>
  <si>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</si>
  <si>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</si>
  <si>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</si>
  <si>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</si>
  <si>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</si>
  <si>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</si>
  <si>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</si>
  <si>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</si>
  <si>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</si>
  <si>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</si>
  <si>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</si>
  <si>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</si>
  <si>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</si>
  <si>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</si>
  <si>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</si>
  <si>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</si>
  <si>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</si>
  <si>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</si>
  <si>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</si>
  <si>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</si>
  <si>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</si>
  <si>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</si>
  <si>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</si>
  <si>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</si>
  <si>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</si>
  <si>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</si>
  <si>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</si>
  <si>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</si>
  <si>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</si>
  <si>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</si>
  <si>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</si>
  <si>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</si>
  <si>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</si>
  <si>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</si>
  <si>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</si>
  <si>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</si>
  <si>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</si>
  <si>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</si>
  <si>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</si>
  <si>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</si>
  <si>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</si>
  <si>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</si>
  <si>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</si>
  <si>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</si>
  <si>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</si>
  <si>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</si>
  <si>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</si>
  <si>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</si>
  <si>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</si>
  <si>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</si>
  <si>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</si>
  <si>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</si>
  <si>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</si>
  <si>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</si>
  <si>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</si>
  <si>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</si>
  <si>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</si>
  <si>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</si>
  <si>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</si>
  <si>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</si>
  <si>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</si>
  <si>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</si>
  <si>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</si>
  <si>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</si>
  <si>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</si>
  <si>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</si>
  <si>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</si>
  <si>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</si>
  <si>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</si>
  <si>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</si>
  <si>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</si>
  <si>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</si>
  <si>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</si>
  <si>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</si>
  <si>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</si>
  <si>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</si>
  <si>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</si>
  <si>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</si>
  <si>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</si>
  <si>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</si>
  <si>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</si>
  <si>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</si>
  <si>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</si>
  <si>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</si>
  <si>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</si>
  <si>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</si>
  <si>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</si>
  <si>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</si>
  <si>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</si>
  <si>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</si>
  <si>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</si>
  <si>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</si>
  <si>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</si>
  <si>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</si>
  <si>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</si>
  <si>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</si>
  <si>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</si>
  <si>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</si>
  <si>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</si>
  <si>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</si>
  <si>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</si>
  <si>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</si>
  <si>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</si>
  <si>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</si>
  <si>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</si>
  <si>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</si>
  <si>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</si>
  <si>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</si>
  <si>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</si>
  <si>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</si>
  <si>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</si>
  <si>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</si>
  <si>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</si>
  <si>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</si>
  <si>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</si>
  <si>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</si>
  <si>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</si>
  <si>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</si>
  <si>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</si>
  <si>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</si>
  <si>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</si>
  <si>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</si>
  <si>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</si>
  <si>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</si>
  <si>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</si>
  <si>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</si>
  <si>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</si>
  <si>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</si>
  <si>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</si>
  <si>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</si>
  <si>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</si>
  <si>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</si>
  <si>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</si>
  <si>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</si>
  <si>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</si>
  <si>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</si>
  <si>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</si>
  <si>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</si>
  <si>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</si>
  <si>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</si>
  <si>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</si>
  <si>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</si>
  <si>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</si>
  <si>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</si>
  <si>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</si>
  <si>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</si>
  <si>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</si>
  <si>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</si>
  <si>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</si>
  <si>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</si>
  <si>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</si>
  <si>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</si>
  <si>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</si>
  <si>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</si>
  <si>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</si>
  <si>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</si>
  <si>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</si>
  <si>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</si>
  <si>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</si>
  <si>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</si>
  <si>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</si>
  <si>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</si>
  <si>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</si>
  <si>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</si>
  <si>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</si>
  <si>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</si>
  <si>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</si>
  <si>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</si>
  <si>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</si>
  <si>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</si>
  <si>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</si>
  <si>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</si>
  <si>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</si>
  <si>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</si>
  <si>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</si>
  <si>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</si>
  <si>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</si>
  <si>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</si>
  <si>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</si>
  <si>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</si>
  <si>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</si>
  <si>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</si>
  <si>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</si>
  <si>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</si>
  <si>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</si>
  <si>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</si>
  <si>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</si>
  <si>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</si>
  <si>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</si>
  <si>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</si>
  <si>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</si>
  <si>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</si>
  <si>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</si>
  <si>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</si>
  <si>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</si>
  <si>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</si>
  <si>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</si>
  <si>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</si>
  <si>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</si>
  <si>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</si>
  <si>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</si>
  <si>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</si>
  <si>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</si>
  <si>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</si>
  <si>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</si>
  <si>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</si>
  <si>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</si>
  <si>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</si>
  <si>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</si>
  <si>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</si>
  <si>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</si>
  <si>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</si>
  <si>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</si>
  <si>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</si>
  <si>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</si>
  <si>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</si>
  <si>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</si>
  <si>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</si>
  <si>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</si>
  <si>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</si>
  <si>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</si>
  <si>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</si>
  <si>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</si>
  <si>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</si>
  <si>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</si>
  <si>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</si>
  <si>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</si>
  <si>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</si>
  <si>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</si>
  <si>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</si>
  <si>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</si>
  <si>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</si>
  <si>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</si>
  <si>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</si>
  <si>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</si>
  <si>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</si>
  <si>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</si>
  <si>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</si>
  <si>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</si>
  <si>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</si>
  <si>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</si>
  <si>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</si>
  <si>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</si>
  <si>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</si>
  <si>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</si>
  <si>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</si>
  <si>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</si>
  <si>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</si>
  <si>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</si>
  <si>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</si>
  <si>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</si>
  <si>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</si>
  <si>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</si>
  <si>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</si>
  <si>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</si>
  <si>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</si>
  <si>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</si>
  <si>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</si>
  <si>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</si>
  <si>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</si>
  <si>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</si>
  <si>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</si>
  <si>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</si>
  <si>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</si>
  <si>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</si>
  <si>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</si>
  <si>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</si>
  <si>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</si>
  <si>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</si>
  <si>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</si>
  <si>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</si>
  <si>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</si>
  <si>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</si>
  <si>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</si>
  <si>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</si>
  <si>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</si>
  <si>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</si>
  <si>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</si>
  <si>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</si>
  <si>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</si>
  <si>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</si>
  <si>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</si>
  <si>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</si>
  <si>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</si>
  <si>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</si>
  <si>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</si>
  <si>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</si>
  <si>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</si>
  <si>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</si>
  <si>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</si>
  <si>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</si>
  <si>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</si>
  <si>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</si>
  <si>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</si>
  <si>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</si>
  <si>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</si>
  <si>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</si>
  <si>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</si>
  <si>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</si>
  <si>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</si>
  <si>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</si>
  <si>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</si>
  <si>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</si>
  <si>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</si>
  <si>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</si>
  <si>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</si>
  <si>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</si>
  <si>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</si>
  <si>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</si>
  <si>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</si>
  <si>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</si>
  <si>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</si>
  <si>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</si>
  <si>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</si>
  <si>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</si>
  <si>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</si>
  <si>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</si>
  <si>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</si>
  <si>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</si>
  <si>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</si>
  <si>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</si>
  <si>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</si>
  <si>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</si>
  <si>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</si>
  <si>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</si>
  <si>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</si>
  <si>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</si>
  <si>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</si>
  <si>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</si>
  <si>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</si>
  <si>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</si>
  <si>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</si>
  <si>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</si>
  <si>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</si>
  <si>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</si>
  <si>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</si>
  <si>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</si>
  <si>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</si>
  <si>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</si>
  <si>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</si>
  <si>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</si>
  <si>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</si>
  <si>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</si>
  <si>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</si>
  <si>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</si>
  <si>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</si>
  <si>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</si>
  <si>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</si>
  <si>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</si>
  <si>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</si>
  <si>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</si>
  <si>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</si>
  <si>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</si>
  <si>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</si>
  <si>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</si>
  <si>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</si>
  <si>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</si>
  <si>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</si>
  <si>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</si>
  <si>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</si>
  <si>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</si>
  <si>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</si>
  <si>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</si>
  <si>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</si>
  <si>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</si>
  <si>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</si>
  <si>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</si>
  <si>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</si>
  <si>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</si>
  <si>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</si>
  <si>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</si>
  <si>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</si>
  <si>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</si>
  <si>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</si>
  <si>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</si>
  <si>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</si>
  <si>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</si>
  <si>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</si>
  <si>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</si>
  <si>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</si>
  <si>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</si>
  <si>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</si>
  <si>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</si>
  <si>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</si>
  <si>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</si>
  <si>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</si>
  <si>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</si>
  <si>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</si>
  <si>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</si>
  <si>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</si>
  <si>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</si>
  <si>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</si>
  <si>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</si>
  <si>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</si>
  <si>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</si>
  <si>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</si>
  <si>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</si>
  <si>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</si>
  <si>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</si>
  <si>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</si>
  <si>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</si>
  <si>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</si>
  <si>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</si>
  <si>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</si>
  <si>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</si>
  <si>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</si>
  <si>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</si>
  <si>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</si>
  <si>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</si>
  <si>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</si>
  <si>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</si>
  <si>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</si>
  <si>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</si>
  <si>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</si>
  <si>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</si>
  <si>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</si>
  <si>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</si>
  <si>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</si>
  <si>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</si>
  <si>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</si>
  <si>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</si>
  <si>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</si>
  <si>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</si>
  <si>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</si>
  <si>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</si>
  <si>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</si>
  <si>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</si>
  <si>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</si>
  <si>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</si>
  <si>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</si>
  <si>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</si>
  <si>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</si>
  <si>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</si>
  <si>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</si>
  <si>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</si>
  <si>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</si>
  <si>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</si>
  <si>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</si>
  <si>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</si>
  <si>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</si>
  <si>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</si>
  <si>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</si>
  <si>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</si>
  <si>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</si>
  <si>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</si>
  <si>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</si>
  <si>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</si>
  <si>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</si>
  <si>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</si>
  <si>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</si>
  <si>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</si>
  <si>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</si>
  <si>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</si>
  <si>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</si>
  <si>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</si>
  <si>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</si>
  <si>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</si>
  <si>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</si>
  <si>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</si>
  <si>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</si>
  <si>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</si>
  <si>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</si>
  <si>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</si>
  <si>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</si>
  <si>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</si>
  <si>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</si>
  <si>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</si>
  <si>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</si>
  <si>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</si>
  <si>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</si>
  <si>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</si>
  <si>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</si>
  <si>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</si>
  <si>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</si>
  <si>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</si>
  <si>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</si>
  <si>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</si>
  <si>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</si>
  <si>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</si>
  <si>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</si>
  <si>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</si>
  <si>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</si>
  <si>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</si>
  <si>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</si>
  <si>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</si>
  <si>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</si>
  <si>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</si>
  <si>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</si>
  <si>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</si>
  <si>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</si>
  <si>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</si>
  <si>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</si>
  <si>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</si>
  <si>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</si>
  <si>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</si>
  <si>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</si>
  <si>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</si>
  <si>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</si>
  <si>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</si>
  <si>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</si>
  <si>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</si>
  <si>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</si>
  <si>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</si>
  <si>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</si>
  <si>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</si>
  <si>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</si>
  <si>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</si>
  <si>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</si>
  <si>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</si>
  <si>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</si>
  <si>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</si>
  <si>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</si>
  <si>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</si>
  <si>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</si>
  <si>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</si>
  <si>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</si>
  <si>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</si>
  <si>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</si>
  <si>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</si>
  <si>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</si>
  <si>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</si>
  <si>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</si>
  <si>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</si>
  <si>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</si>
  <si>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</si>
  <si>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</si>
  <si>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</si>
  <si>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</si>
  <si>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</si>
  <si>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</si>
  <si>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</si>
  <si>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</si>
  <si>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</si>
  <si>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</si>
  <si>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</si>
  <si>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</si>
  <si>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</si>
  <si>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</si>
  <si>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</si>
  <si>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</si>
  <si>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</si>
  <si>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</si>
  <si>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</si>
  <si>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</si>
  <si>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</si>
  <si>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</si>
  <si>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</si>
  <si>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</si>
  <si>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</si>
  <si>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</si>
  <si>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</si>
  <si>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</si>
  <si>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</si>
  <si>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</si>
  <si>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</si>
  <si>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</si>
  <si>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</si>
  <si>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</si>
  <si>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</si>
  <si>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</si>
  <si>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</si>
  <si>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</si>
  <si>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</si>
  <si>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</si>
  <si>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</si>
  <si>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</si>
  <si>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</si>
  <si>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</si>
  <si>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</si>
  <si>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</si>
  <si>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</si>
  <si>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</si>
  <si>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</si>
  <si>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</si>
  <si>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</si>
  <si>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</si>
  <si>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</si>
  <si>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</si>
  <si>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</si>
  <si>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</si>
  <si>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</si>
  <si>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</si>
  <si>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</si>
  <si>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</si>
  <si>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</si>
  <si>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</si>
  <si>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</si>
  <si>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</si>
  <si>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</si>
  <si>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</si>
  <si>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</si>
  <si>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</si>
  <si>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</si>
  <si>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</si>
  <si>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</si>
  <si>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</si>
  <si>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</si>
  <si>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</si>
  <si>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</si>
  <si>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</si>
  <si>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</si>
  <si>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</si>
  <si>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</si>
  <si>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</si>
  <si>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</si>
  <si>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</si>
  <si>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</si>
  <si>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</si>
  <si>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</si>
  <si>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</si>
  <si>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</si>
  <si>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</si>
  <si>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</si>
  <si>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</si>
  <si>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</si>
  <si>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</si>
  <si>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</si>
  <si>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</si>
  <si>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</si>
  <si>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</si>
  <si>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</si>
  <si>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</si>
  <si>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</si>
  <si>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</si>
  <si>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</si>
  <si>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</si>
  <si>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</si>
  <si>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</si>
  <si>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</si>
  <si>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</si>
  <si>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</si>
  <si>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</si>
  <si>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</si>
  <si>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</si>
  <si>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</si>
  <si>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</si>
  <si>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</si>
  <si>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</si>
  <si>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</si>
  <si>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</si>
  <si>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</si>
  <si>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</si>
  <si>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</si>
  <si>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</si>
  <si>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</si>
  <si>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</si>
  <si>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</si>
  <si>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</si>
  <si>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</si>
  <si>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</si>
  <si>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</si>
  <si>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</si>
  <si>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</si>
  <si>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</si>
  <si>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</si>
  <si>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</si>
  <si>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</si>
  <si>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</si>
  <si>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</si>
  <si>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</si>
  <si>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</si>
  <si>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</si>
  <si>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</si>
  <si>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</si>
  <si>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</si>
  <si>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</si>
  <si>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</si>
  <si>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</si>
  <si>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</si>
  <si>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</si>
  <si>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</si>
  <si>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</si>
  <si>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</si>
  <si>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</si>
  <si>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</si>
  <si>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</si>
  <si>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</si>
  <si>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</si>
  <si>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</si>
  <si>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</si>
  <si>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</si>
  <si>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</si>
  <si>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</si>
  <si>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</si>
  <si>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</si>
  <si>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</si>
  <si>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</si>
  <si>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</si>
  <si>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</si>
  <si>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</si>
  <si>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</si>
  <si>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</si>
  <si>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</si>
  <si>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</si>
  <si>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</si>
  <si>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</si>
  <si>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</si>
  <si>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</si>
  <si>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</si>
  <si>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</si>
  <si>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</si>
  <si>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</si>
  <si>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</si>
  <si>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</si>
  <si>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</si>
  <si>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</si>
  <si>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</si>
  <si>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</si>
  <si>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</si>
  <si>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</si>
  <si>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</si>
  <si>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</si>
  <si>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</si>
  <si>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</si>
  <si>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</si>
  <si>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</si>
  <si>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</si>
  <si>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</si>
  <si>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</si>
  <si>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</si>
  <si>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</si>
  <si>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</si>
  <si>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</si>
  <si>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</si>
  <si>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</si>
  <si>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</si>
  <si>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</si>
  <si>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</si>
  <si>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</si>
  <si>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</si>
  <si>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</si>
  <si>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</si>
  <si>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</si>
  <si>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</si>
  <si>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</si>
  <si>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</si>
  <si>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</si>
  <si>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</si>
  <si>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</si>
  <si>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</si>
  <si>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</si>
  <si>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</si>
  <si>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</si>
  <si>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</si>
  <si>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</si>
  <si>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</si>
  <si>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</si>
  <si>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</si>
  <si>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</si>
  <si>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</si>
  <si>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</si>
  <si>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</si>
  <si>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</si>
  <si>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</si>
  <si>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</si>
  <si>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</si>
  <si>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</si>
  <si>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</si>
  <si>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</si>
  <si>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</si>
  <si>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</si>
  <si>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</si>
  <si>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</si>
  <si>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</si>
  <si>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</si>
  <si>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</si>
  <si>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</si>
  <si>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</si>
  <si>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</si>
  <si>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</si>
  <si>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</si>
  <si>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</si>
  <si>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</si>
  <si>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</si>
  <si>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</si>
  <si>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</si>
  <si>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</si>
  <si>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</si>
  <si>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</si>
  <si>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</si>
  <si>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</si>
  <si>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</si>
  <si>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</si>
  <si>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</si>
  <si>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</si>
  <si>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</si>
  <si>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</si>
  <si>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</si>
  <si>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</si>
  <si>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</si>
  <si>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</si>
  <si>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</si>
  <si>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</si>
  <si>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</si>
  <si>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</si>
  <si>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</si>
  <si>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</si>
  <si>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</si>
  <si>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</si>
  <si>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</si>
  <si>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</si>
  <si>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</si>
  <si>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</si>
  <si>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</si>
  <si>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</si>
  <si>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</si>
  <si>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</si>
  <si>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</si>
  <si>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</si>
  <si>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</si>
  <si>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</si>
  <si>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</si>
  <si>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</si>
  <si>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</si>
  <si>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</si>
  <si>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</si>
  <si>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</si>
  <si>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</si>
  <si>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</si>
  <si>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</si>
  <si>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</si>
  <si>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</si>
  <si>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</si>
  <si>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</si>
  <si>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</si>
  <si>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</si>
  <si>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</si>
  <si>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</si>
  <si>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</si>
  <si>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</si>
  <si>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</si>
  <si>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</si>
  <si>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</si>
  <si>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</si>
  <si>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</si>
  <si>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</si>
  <si>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</si>
  <si>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</si>
  <si>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</si>
  <si>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</si>
  <si>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</si>
  <si>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</si>
  <si>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</si>
  <si>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</si>
  <si>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</si>
  <si>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</si>
  <si>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</si>
  <si>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</si>
  <si>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</si>
  <si>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</si>
  <si>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</si>
  <si>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</si>
  <si>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</si>
  <si>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</si>
  <si>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</si>
  <si>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</si>
  <si>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</si>
  <si>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</si>
  <si>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</si>
  <si>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</si>
  <si>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</si>
  <si>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</si>
  <si>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</si>
  <si>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</si>
  <si>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</si>
  <si>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</si>
  <si>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</si>
  <si>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</si>
  <si>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</si>
  <si>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</si>
  <si>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</si>
  <si>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</si>
  <si>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</si>
  <si>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</si>
  <si>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</si>
  <si>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</si>
  <si>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</si>
  <si>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</si>
  <si>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</si>
  <si>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</si>
  <si>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</si>
  <si>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</si>
  <si>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</si>
  <si>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</si>
  <si>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</si>
  <si>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</si>
  <si>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</si>
  <si>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</si>
  <si>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</si>
  <si>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</si>
  <si>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</si>
  <si>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</si>
  <si>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</si>
  <si>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</si>
  <si>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</si>
  <si>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</si>
  <si>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</si>
  <si>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</si>
  <si>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</si>
  <si>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</si>
  <si>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</si>
  <si>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</si>
  <si>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</si>
  <si>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</si>
  <si>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</si>
  <si>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</si>
  <si>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</si>
  <si>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</si>
  <si>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</si>
  <si>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</si>
  <si>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</si>
  <si>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</si>
  <si>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</si>
  <si>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</si>
  <si>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</si>
  <si>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</si>
  <si>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</si>
  <si>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</si>
  <si>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</si>
  <si>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</si>
  <si>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</si>
  <si>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</si>
  <si>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</si>
  <si>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</si>
  <si>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</si>
  <si>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</si>
  <si>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</si>
  <si>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</si>
  <si>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</si>
  <si>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</si>
  <si>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</si>
  <si>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</si>
  <si>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</si>
  <si>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</si>
  <si>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</si>
  <si>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</si>
  <si>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</si>
  <si>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</si>
  <si>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</si>
  <si>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</si>
  <si>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</si>
  <si>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</si>
  <si>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</si>
  <si>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</si>
  <si>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</si>
  <si>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</si>
  <si>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</si>
  <si>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</si>
  <si>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</si>
  <si>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</si>
  <si>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</si>
  <si>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</si>
  <si>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</si>
  <si>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</si>
  <si>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</si>
  <si>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</si>
  <si>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</si>
  <si>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</si>
  <si>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</si>
  <si>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</si>
  <si>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</si>
  <si>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</si>
  <si>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</si>
  <si>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</si>
  <si>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</si>
  <si>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</si>
  <si>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</si>
  <si>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</si>
  <si>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</si>
  <si>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</si>
  <si>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</si>
  <si>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</si>
  <si>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</si>
  <si>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</si>
  <si>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</si>
  <si>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</si>
  <si>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</si>
  <si>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</si>
  <si>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</si>
  <si>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</si>
  <si>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</si>
  <si>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</si>
  <si>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</si>
  <si>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</si>
  <si>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</si>
  <si>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</si>
  <si>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</si>
  <si>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</si>
  <si>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</si>
  <si>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</si>
  <si>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</si>
  <si>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</si>
  <si>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</si>
  <si>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</si>
  <si>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</si>
  <si>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</si>
  <si>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</si>
  <si>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</si>
  <si>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</si>
  <si>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</si>
  <si>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</si>
  <si>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</si>
  <si>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</si>
  <si>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</si>
  <si>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</si>
  <si>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</si>
  <si>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</si>
  <si>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</si>
  <si>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</si>
  <si>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</si>
  <si>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</si>
  <si>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</si>
  <si>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</si>
  <si>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</si>
  <si>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</si>
  <si>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</si>
  <si>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</si>
  <si>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</si>
  <si>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</si>
  <si>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</si>
  <si>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</si>
  <si>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</si>
  <si>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</si>
  <si>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</si>
  <si>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</si>
  <si>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</si>
  <si>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</si>
  <si>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</si>
  <si>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</si>
  <si>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</si>
  <si>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</si>
  <si>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</si>
  <si>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</si>
  <si>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</si>
  <si>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</si>
  <si>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</si>
  <si>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</si>
  <si>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</si>
  <si>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</si>
  <si>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</si>
  <si>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</si>
  <si>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</si>
  <si>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</si>
  <si>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</si>
  <si>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</si>
  <si>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</si>
  <si>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</si>
  <si>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</si>
  <si>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</si>
  <si>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</si>
  <si>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</si>
  <si>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</si>
  <si>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</si>
  <si>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</si>
  <si>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</si>
  <si>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</si>
  <si>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</si>
  <si>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</si>
  <si>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</si>
  <si>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</si>
  <si>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</si>
  <si>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</si>
  <si>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</si>
  <si>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</si>
  <si>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</si>
  <si>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</si>
  <si>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</si>
  <si>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</si>
  <si>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</si>
  <si>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</si>
  <si>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</si>
  <si>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</si>
  <si>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</si>
  <si>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</si>
  <si>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</si>
  <si>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</si>
  <si>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</si>
  <si>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</si>
  <si>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</si>
  <si>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</si>
  <si>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</si>
  <si>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</si>
  <si>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</si>
  <si>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</si>
  <si>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</si>
  <si>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</si>
  <si>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</si>
  <si>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</si>
  <si>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</si>
  <si>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</si>
  <si>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</si>
  <si>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</si>
  <si>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</si>
  <si>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</si>
  <si>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</si>
  <si>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</si>
  <si>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</si>
  <si>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</si>
  <si>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</si>
  <si>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</si>
  <si>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</si>
  <si>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</si>
  <si>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</si>
  <si>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</si>
  <si>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</si>
  <si>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</si>
  <si>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</si>
  <si>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</si>
  <si>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</si>
  <si>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</si>
  <si>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</si>
  <si>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</si>
  <si>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</si>
  <si>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</si>
  <si>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</si>
  <si>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</si>
  <si>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</si>
  <si>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</si>
  <si>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</si>
  <si>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</si>
  <si>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</si>
  <si>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</si>
  <si>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</si>
  <si>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</si>
  <si>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</si>
  <si>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</si>
  <si>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</si>
  <si>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</si>
  <si>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</si>
  <si>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</si>
  <si>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</si>
  <si>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</si>
  <si>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</si>
  <si>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</si>
  <si>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</si>
  <si>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</si>
  <si>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</si>
  <si>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</si>
  <si>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</si>
  <si>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</si>
  <si>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</si>
  <si>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</si>
  <si>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</si>
  <si>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</si>
  <si>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</si>
  <si>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</si>
  <si>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</si>
  <si>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</si>
  <si>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</si>
  <si>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</si>
  <si>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</si>
  <si>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</si>
  <si>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</si>
  <si>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</si>
  <si>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</si>
  <si>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</si>
  <si>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</si>
  <si>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</si>
  <si>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</si>
  <si>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</si>
  <si>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</si>
  <si>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</si>
  <si>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</si>
  <si>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</si>
  <si>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</si>
  <si>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</si>
  <si>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</si>
  <si>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</si>
  <si>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</si>
  <si>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</si>
  <si>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</si>
  <si>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</si>
  <si>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</si>
  <si>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</si>
  <si>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</si>
  <si>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</si>
  <si>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</si>
  <si>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</si>
  <si>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</si>
  <si>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</si>
  <si>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</si>
  <si>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</si>
  <si>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</si>
  <si>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</si>
  <si>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</si>
  <si>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</si>
  <si>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</si>
  <si>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</si>
  <si>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</si>
  <si>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</si>
  <si>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</si>
  <si>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</si>
  <si>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</si>
  <si>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</si>
  <si>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</si>
  <si>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</si>
  <si>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</si>
  <si>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</si>
  <si>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</si>
  <si>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</si>
  <si>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</si>
  <si>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</si>
  <si>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</si>
  <si>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</si>
  <si>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</si>
  <si>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</si>
  <si>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</si>
  <si>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</si>
  <si>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</si>
  <si>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</si>
  <si>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</si>
  <si>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</si>
  <si>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</si>
  <si>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</si>
  <si>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</si>
  <si>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</si>
  <si>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</si>
  <si>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</si>
  <si>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</si>
  <si>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</si>
  <si>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</si>
  <si>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</si>
  <si>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</si>
  <si>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</si>
  <si>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</si>
  <si>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</si>
  <si>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</si>
  <si>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</si>
  <si>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</si>
  <si>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</si>
  <si>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</si>
  <si>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</si>
  <si>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</si>
  <si>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</si>
  <si>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</si>
  <si>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</si>
  <si>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</si>
  <si>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</si>
  <si>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</si>
  <si>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</si>
  <si>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</si>
  <si>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</si>
  <si>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</si>
  <si>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</si>
  <si>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</si>
  <si>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</si>
  <si>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</si>
  <si>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</si>
  <si>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</si>
  <si>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</si>
  <si>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</si>
  <si>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</si>
  <si>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</si>
  <si>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</si>
  <si>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</si>
  <si>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</si>
  <si>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</si>
  <si>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</si>
  <si>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</si>
  <si>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</si>
  <si>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</si>
  <si>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</si>
  <si>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</si>
  <si>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</si>
  <si>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</si>
  <si>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</si>
  <si>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</si>
  <si>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</si>
  <si>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</si>
  <si>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</si>
  <si>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</si>
  <si>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</si>
  <si>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</si>
  <si>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</si>
  <si>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</si>
  <si>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</si>
  <si>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</si>
  <si>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</si>
  <si>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</si>
  <si>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</si>
  <si>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</si>
  <si>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</si>
  <si>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</si>
  <si>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</si>
  <si>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</si>
  <si>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</si>
  <si>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</si>
  <si>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</si>
  <si>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</si>
  <si>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</si>
  <si>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</si>
  <si>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</si>
  <si>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</si>
  <si>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</si>
  <si>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</si>
  <si>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</si>
  <si>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</si>
  <si>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</si>
  <si>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</si>
  <si>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</si>
  <si>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</si>
  <si>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</si>
  <si>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</si>
  <si>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</si>
  <si>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</si>
  <si>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</si>
  <si>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</si>
  <si>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</si>
  <si>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</si>
  <si>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</si>
  <si>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</si>
  <si>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</si>
  <si>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</si>
  <si>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</si>
  <si>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</si>
  <si>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</si>
  <si>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</si>
  <si>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</si>
  <si>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</si>
  <si>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</si>
  <si>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</si>
  <si>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</si>
  <si>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</si>
  <si>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</si>
  <si>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</si>
  <si>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</si>
  <si>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</si>
  <si>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</si>
  <si>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</si>
  <si>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</si>
  <si>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</si>
  <si>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</si>
  <si>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</si>
  <si>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</si>
  <si>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</si>
  <si>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</si>
  <si>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</si>
  <si>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</si>
  <si>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</si>
  <si>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</si>
  <si>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</si>
  <si>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</si>
  <si>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</si>
  <si>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</si>
  <si>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</si>
  <si>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</si>
  <si>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</si>
  <si>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</si>
  <si>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</si>
  <si>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</si>
  <si>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</si>
  <si>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</si>
  <si>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</si>
  <si>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</si>
  <si>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</si>
  <si>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</si>
  <si>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</si>
  <si>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</si>
  <si>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</si>
  <si>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</si>
  <si>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</si>
  <si>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</si>
  <si>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</si>
  <si>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</si>
  <si>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</si>
  <si>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</si>
  <si>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</si>
  <si>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</si>
  <si>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</si>
  <si>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</si>
  <si>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</si>
  <si>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</si>
  <si>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</si>
  <si>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</si>
  <si>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</si>
  <si>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</si>
  <si>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</si>
  <si>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</si>
  <si>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</si>
  <si>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</si>
  <si>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</si>
  <si>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</si>
  <si>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</si>
  <si>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</si>
  <si>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</si>
  <si>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</si>
  <si>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</si>
  <si>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</si>
  <si>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</si>
  <si>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</si>
  <si>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</si>
  <si>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</si>
  <si>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</si>
  <si>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</si>
  <si>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</si>
  <si>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</si>
  <si>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</si>
  <si>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</si>
  <si>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</si>
  <si>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</si>
  <si>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</si>
  <si>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</si>
  <si>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</si>
  <si>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</si>
  <si>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</si>
  <si>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</si>
  <si>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</si>
  <si>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</si>
  <si>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</si>
  <si>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</si>
  <si>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</si>
  <si>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</si>
  <si>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</si>
  <si>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</si>
  <si>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</si>
  <si>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</si>
  <si>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</si>
  <si>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</si>
  <si>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</si>
  <si>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</si>
  <si>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</si>
  <si>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</si>
  <si>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</si>
  <si>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</si>
  <si>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</si>
  <si>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</si>
  <si>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</si>
  <si>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</si>
  <si>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</si>
  <si>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</si>
  <si>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</si>
  <si>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</si>
  <si>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</si>
  <si>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</si>
  <si>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</si>
  <si>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</si>
  <si>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</si>
  <si>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</si>
  <si>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</si>
  <si>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</si>
  <si>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</si>
  <si>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</si>
  <si>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</si>
  <si>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</si>
  <si>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</si>
  <si>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</si>
  <si>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</si>
  <si>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</si>
  <si>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</si>
  <si>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</si>
  <si>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</si>
  <si>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</si>
  <si>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</si>
  <si>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</si>
  <si>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</si>
  <si>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</si>
  <si>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</si>
  <si>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</si>
  <si>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</si>
  <si>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</si>
  <si>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</si>
  <si>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</si>
  <si>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</si>
  <si>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</si>
  <si>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</si>
  <si>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</si>
  <si>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</si>
  <si>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</si>
  <si>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</si>
  <si>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</si>
  <si>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</si>
  <si>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</si>
  <si>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</si>
  <si>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</si>
  <si>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</si>
  <si>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</si>
  <si>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</si>
  <si>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</si>
  <si>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</si>
  <si>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</si>
  <si>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</si>
  <si>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</si>
  <si>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</si>
  <si>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</si>
  <si>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</si>
  <si>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</si>
  <si>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</si>
  <si>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</si>
  <si>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</si>
  <si>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</si>
  <si>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</si>
  <si>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</si>
  <si>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</si>
  <si>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</si>
  <si>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</si>
  <si>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</si>
  <si>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</si>
  <si>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</si>
  <si>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</si>
  <si>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</si>
  <si>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</si>
  <si>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</si>
  <si>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</si>
  <si>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</si>
  <si>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</si>
  <si>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</si>
  <si>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</si>
  <si>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</si>
  <si>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</si>
  <si>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</si>
  <si>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</si>
  <si>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</si>
  <si>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</si>
  <si>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</si>
  <si>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</si>
  <si>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</si>
  <si>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</si>
  <si>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</si>
  <si>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</si>
  <si>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</si>
  <si>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</si>
  <si>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</si>
  <si>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</si>
  <si>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</si>
  <si>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</si>
  <si>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</si>
  <si>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</si>
  <si>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</si>
  <si>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</si>
  <si>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</si>
  <si>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</si>
  <si>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</si>
  <si>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</si>
  <si>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</si>
  <si>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</si>
  <si>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</si>
  <si>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</si>
  <si>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</si>
  <si>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</si>
  <si>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</si>
  <si>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</si>
  <si>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</si>
  <si>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</si>
  <si>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</si>
  <si>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</si>
  <si>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</si>
  <si>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</si>
  <si>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</si>
  <si>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</si>
  <si>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</si>
  <si>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</si>
  <si>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</si>
  <si>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</si>
  <si>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</si>
  <si>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</si>
  <si>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</si>
  <si>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</si>
  <si>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</si>
  <si>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</si>
  <si>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</si>
  <si>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</si>
  <si>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</si>
  <si>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</si>
  <si>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</si>
  <si>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</si>
  <si>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</si>
  <si>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</si>
  <si>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</si>
  <si>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</si>
  <si>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</si>
  <si>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</si>
  <si>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</si>
  <si>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</si>
  <si>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</si>
  <si>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</si>
  <si>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</si>
  <si>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</si>
  <si>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</si>
  <si>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</si>
  <si>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</si>
  <si>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</si>
  <si>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</si>
  <si>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</si>
  <si>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</si>
  <si>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</si>
  <si>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</si>
  <si>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</si>
  <si>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</si>
  <si>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</si>
  <si>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</si>
  <si>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</si>
  <si>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</si>
  <si>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</si>
  <si>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</si>
  <si>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</si>
  <si>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</si>
  <si>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</si>
  <si>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</si>
  <si>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</si>
  <si>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</si>
  <si>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</si>
  <si>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</si>
  <si>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</si>
  <si>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</si>
  <si>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</si>
  <si>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</si>
  <si>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</si>
  <si>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</si>
  <si>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</si>
  <si>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</si>
  <si>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</si>
  <si>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</si>
  <si>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</si>
  <si>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</si>
  <si>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</si>
  <si>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</si>
  <si>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</si>
  <si>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</si>
  <si>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</si>
  <si>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</si>
  <si>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</si>
  <si>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</si>
  <si>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</si>
  <si>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</si>
  <si>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</si>
  <si>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</si>
  <si>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</si>
  <si>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</si>
  <si>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</si>
  <si>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</si>
  <si>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</si>
  <si>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</si>
  <si>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</si>
  <si>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</si>
  <si>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</si>
  <si>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</si>
  <si>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</si>
  <si>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</si>
  <si>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</si>
  <si>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</si>
  <si>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</si>
  <si>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</si>
  <si>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</si>
  <si>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</si>
  <si>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</si>
  <si>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</si>
  <si>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</si>
  <si>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</si>
  <si>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</si>
  <si>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</si>
  <si>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</si>
  <si>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</si>
  <si>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</si>
  <si>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</si>
  <si>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</si>
  <si>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</si>
  <si>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</si>
  <si>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</si>
  <si>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</si>
  <si>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</si>
  <si>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</si>
  <si>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</si>
  <si>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</si>
  <si>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</si>
  <si>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</si>
  <si>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</si>
  <si>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</si>
  <si>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</si>
  <si>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</si>
  <si>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</si>
  <si>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</si>
  <si>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</si>
  <si>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</si>
  <si>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</si>
  <si>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</si>
  <si>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</si>
  <si>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</si>
  <si>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</si>
  <si>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</si>
  <si>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</si>
  <si>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</si>
  <si>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</si>
  <si>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</si>
  <si>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</si>
  <si>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</si>
  <si>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</si>
  <si>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</si>
  <si>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</si>
  <si>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</si>
  <si>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</si>
  <si>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</si>
  <si>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</si>
  <si>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</si>
  <si>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</si>
  <si>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</si>
  <si>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</si>
  <si>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</si>
  <si>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</si>
  <si>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</si>
  <si>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</si>
  <si>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</si>
  <si>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</si>
  <si>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</si>
  <si>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</si>
  <si>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</si>
  <si>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</si>
  <si>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</si>
  <si>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</si>
  <si>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</si>
  <si>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</si>
  <si>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</si>
  <si>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</si>
  <si>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</si>
  <si>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</si>
  <si>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</si>
  <si>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</si>
  <si>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</si>
  <si>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</si>
  <si>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</si>
  <si>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</si>
  <si>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</si>
  <si>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</si>
  <si>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</si>
  <si>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</si>
  <si>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</si>
  <si>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</si>
  <si>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</si>
  <si>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</si>
  <si>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</si>
  <si>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</si>
  <si>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</si>
  <si>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</si>
  <si>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</si>
  <si>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</si>
  <si>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</si>
  <si>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</si>
  <si>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</si>
  <si>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</si>
  <si>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</si>
  <si>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</si>
  <si>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</si>
  <si>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</si>
  <si>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</si>
  <si>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</si>
  <si>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</si>
  <si>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</si>
  <si>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</si>
  <si>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</si>
  <si>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</si>
  <si>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</si>
  <si>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</si>
  <si>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</si>
  <si>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</si>
  <si>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</si>
  <si>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</si>
  <si>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</si>
  <si>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</si>
  <si>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</si>
  <si>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</si>
  <si>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</si>
  <si>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</si>
  <si>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</si>
  <si>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</si>
  <si>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</si>
  <si>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</si>
  <si>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</si>
  <si>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</si>
  <si>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</si>
  <si>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</si>
  <si>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</si>
  <si>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</si>
  <si>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</si>
  <si>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</si>
  <si>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</si>
  <si>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</si>
  <si>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</si>
  <si>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</si>
  <si>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</si>
  <si>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</si>
  <si>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</si>
  <si>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</si>
  <si>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</si>
  <si>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</si>
  <si>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</si>
  <si>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</si>
  <si>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</si>
  <si>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</si>
  <si>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</si>
  <si>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</si>
  <si>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</si>
  <si>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</si>
  <si>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</si>
  <si>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</si>
  <si>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</si>
  <si>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</si>
  <si>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</si>
  <si>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</si>
  <si>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</si>
  <si>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</si>
  <si>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</si>
  <si>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</si>
  <si>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</si>
  <si>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</si>
  <si>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</si>
  <si>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</si>
  <si>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</si>
  <si>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</si>
  <si>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</si>
  <si>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</si>
  <si>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</si>
  <si>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</si>
  <si>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</si>
  <si>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</si>
  <si>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</si>
  <si>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</si>
  <si>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</si>
  <si>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</si>
  <si>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</si>
  <si>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</si>
  <si>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</si>
  <si>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</si>
  <si>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</si>
  <si>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</si>
  <si>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</si>
  <si>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</si>
  <si>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</si>
  <si>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</si>
  <si>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</si>
  <si>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</si>
  <si>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</si>
  <si>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</si>
  <si>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</si>
  <si>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</si>
  <si>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</si>
  <si>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</si>
  <si>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</si>
  <si>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</si>
  <si>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</si>
  <si>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</si>
  <si>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</si>
  <si>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</si>
  <si>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</si>
  <si>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</si>
  <si>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</si>
  <si>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</si>
  <si>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</si>
  <si>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</si>
  <si>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</si>
  <si>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</si>
  <si>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</si>
  <si>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</si>
  <si>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</si>
  <si>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</si>
  <si>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</si>
  <si>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</si>
  <si>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</si>
  <si>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</si>
  <si>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</si>
  <si>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</si>
  <si>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</si>
  <si>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</si>
  <si>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</si>
  <si>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</si>
  <si>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</si>
  <si>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</si>
  <si>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</si>
  <si>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</si>
  <si>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</si>
  <si>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</si>
  <si>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</si>
  <si>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</si>
  <si>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</si>
  <si>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</si>
  <si>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</si>
  <si>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</si>
  <si>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</si>
  <si>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</si>
  <si>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</si>
  <si>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</si>
  <si>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</si>
  <si>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</si>
  <si>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</si>
  <si>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</si>
  <si>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</si>
  <si>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</si>
  <si>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</si>
  <si>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</si>
  <si>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</si>
  <si>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</si>
  <si>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</si>
  <si>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</si>
  <si>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</si>
  <si>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</si>
  <si>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</si>
  <si>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</si>
  <si>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</si>
  <si>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</si>
  <si>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</si>
  <si>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</si>
  <si>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</si>
  <si>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</si>
  <si>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</si>
  <si>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</si>
  <si>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</si>
  <si>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</si>
  <si>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</si>
  <si>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</si>
  <si>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</si>
  <si>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</si>
  <si>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</si>
  <si>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</si>
  <si>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</si>
  <si>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</si>
  <si>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</si>
  <si>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</si>
  <si>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</si>
  <si>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</si>
  <si>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</si>
  <si>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</si>
  <si>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</si>
  <si>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</si>
  <si>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</si>
  <si>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</si>
  <si>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</si>
  <si>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</si>
  <si>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</si>
  <si>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</si>
  <si>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</si>
  <si>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</si>
  <si>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</si>
  <si>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</si>
  <si>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</si>
  <si>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</si>
  <si>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</si>
  <si>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</si>
  <si>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</si>
  <si>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</si>
  <si>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</si>
  <si>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</si>
  <si>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</si>
  <si>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</si>
  <si>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</si>
  <si>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</si>
  <si>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</si>
  <si>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</si>
  <si>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</si>
  <si>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</si>
  <si>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</si>
  <si>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</si>
  <si>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</si>
  <si>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</si>
  <si>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</si>
  <si>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</si>
  <si>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</si>
  <si>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</si>
  <si>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</si>
  <si>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</si>
  <si>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</si>
  <si>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</si>
  <si>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</si>
  <si>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</si>
  <si>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</si>
  <si>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</si>
  <si>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</si>
  <si>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</si>
  <si>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</si>
  <si>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</si>
  <si>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</si>
  <si>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</si>
  <si>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</si>
  <si>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</si>
  <si>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</si>
  <si>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</si>
  <si>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</si>
  <si>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</si>
  <si>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</si>
  <si>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</si>
  <si>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</si>
  <si>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</si>
  <si>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</si>
  <si>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</si>
  <si>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</si>
  <si>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</si>
  <si>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</si>
  <si>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</si>
  <si>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</si>
  <si>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</si>
  <si>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</si>
  <si>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</si>
  <si>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</si>
  <si>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</si>
  <si>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</si>
  <si>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</si>
  <si>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</si>
  <si>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</si>
  <si>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</si>
  <si>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</si>
  <si>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</si>
  <si>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</si>
  <si>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</si>
  <si>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</si>
  <si>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</si>
  <si>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</si>
  <si>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</si>
  <si>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</si>
  <si>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</si>
  <si>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</si>
  <si>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</si>
  <si>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</si>
  <si>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</si>
  <si>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</si>
  <si>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</si>
  <si>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</si>
  <si>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</si>
  <si>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</si>
  <si>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</si>
  <si>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</si>
  <si>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</si>
  <si>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</si>
  <si>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</si>
  <si>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</si>
  <si>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</si>
  <si>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</si>
  <si>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</si>
  <si>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</si>
  <si>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</si>
  <si>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</si>
  <si>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</si>
  <si>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</si>
  <si>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</si>
  <si>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</si>
  <si>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</si>
  <si>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</si>
  <si>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</si>
  <si>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</si>
  <si>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</si>
  <si>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</si>
  <si>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</si>
  <si>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</si>
  <si>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</si>
  <si>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</si>
  <si>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</si>
  <si>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</si>
  <si>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</si>
  <si>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</si>
  <si>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</si>
  <si>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</si>
  <si>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</si>
  <si>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</si>
  <si>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</si>
  <si>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</si>
  <si>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</si>
  <si>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</si>
  <si>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</si>
  <si>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</si>
  <si>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</si>
  <si>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</si>
  <si>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</si>
  <si>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</si>
  <si>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</si>
  <si>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</si>
  <si>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</si>
  <si>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</si>
  <si>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</si>
  <si>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</si>
  <si>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</si>
  <si>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</si>
  <si>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</si>
  <si>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</si>
  <si>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</si>
  <si>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</si>
  <si>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</si>
  <si>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</si>
  <si>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</si>
  <si>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</si>
  <si>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</si>
  <si>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</si>
  <si>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</si>
  <si>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</si>
  <si>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</si>
  <si>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</si>
  <si>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</si>
  <si>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</si>
  <si>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</si>
  <si>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</si>
  <si>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</si>
  <si>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</si>
  <si>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</si>
  <si>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</si>
  <si>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</si>
  <si>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</si>
  <si>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</si>
  <si>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</si>
  <si>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</si>
  <si>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</si>
  <si>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</si>
  <si>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</si>
  <si>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</si>
  <si>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</si>
  <si>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</si>
  <si>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</si>
  <si>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</si>
  <si>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</si>
  <si>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</si>
  <si>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</si>
  <si>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</si>
  <si>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</si>
  <si>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</si>
  <si>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</si>
  <si>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</si>
  <si>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</si>
  <si>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</si>
  <si>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</si>
  <si>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</si>
  <si>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</si>
  <si>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</si>
  <si>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</si>
  <si>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</si>
  <si>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</si>
  <si>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</si>
  <si>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</si>
  <si>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</si>
  <si>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</si>
  <si>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</si>
  <si>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</si>
  <si>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</si>
  <si>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</si>
  <si>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</si>
  <si>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</si>
  <si>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</si>
  <si>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</si>
  <si>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</si>
  <si>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</si>
  <si>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</si>
  <si>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</si>
  <si>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</si>
  <si>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</si>
  <si>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</si>
  <si>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</si>
  <si>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</si>
  <si>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</si>
  <si>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</si>
  <si>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</si>
  <si>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</si>
  <si>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</si>
  <si>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</si>
  <si>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</si>
  <si>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</si>
  <si>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</si>
  <si>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</si>
  <si>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</si>
  <si>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</si>
  <si>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</si>
  <si>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</si>
  <si>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</si>
  <si>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</si>
  <si>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</si>
  <si>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</si>
  <si>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</si>
  <si>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</si>
  <si>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</si>
  <si>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</si>
  <si>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</si>
  <si>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</si>
  <si>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</si>
  <si>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</si>
  <si>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</si>
  <si>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</si>
  <si>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</si>
  <si>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</si>
  <si>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</si>
  <si>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</si>
  <si>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</si>
  <si>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</si>
  <si>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</si>
  <si>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</si>
  <si>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</si>
  <si>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</si>
  <si>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</si>
  <si>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</si>
  <si>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</si>
  <si>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</si>
  <si>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</si>
  <si>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</si>
  <si>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</si>
  <si>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</si>
  <si>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</si>
  <si>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</si>
  <si>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</si>
  <si>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</si>
  <si>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</si>
  <si>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</si>
  <si>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</si>
  <si>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</si>
  <si>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</si>
  <si>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</si>
  <si>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</si>
  <si>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</si>
  <si>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</si>
  <si>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</si>
  <si>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</si>
  <si>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</si>
  <si>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</si>
  <si>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</si>
  <si>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</si>
  <si>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</si>
  <si>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</si>
  <si>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</si>
  <si>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</si>
  <si>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</si>
  <si>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</si>
  <si>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</si>
  <si>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</si>
  <si>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</si>
  <si>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</si>
  <si>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</si>
  <si>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</si>
  <si>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</si>
  <si>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</si>
  <si>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</si>
  <si>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</si>
  <si>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</si>
  <si>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</si>
  <si>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</si>
  <si>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</si>
  <si>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</si>
  <si>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</si>
  <si>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</si>
  <si>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</si>
  <si>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</si>
  <si>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</si>
  <si>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</si>
  <si>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</si>
  <si>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</si>
  <si>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</si>
  <si>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</si>
  <si>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</si>
  <si>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</si>
  <si>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</si>
  <si>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</si>
  <si>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</si>
  <si>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</si>
  <si>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</si>
  <si>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</si>
  <si>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</si>
  <si>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</si>
  <si>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</si>
  <si>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</si>
  <si>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</si>
  <si>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</si>
  <si>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</si>
  <si>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</si>
  <si>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</si>
  <si>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</si>
  <si>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</si>
  <si>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</si>
  <si>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</si>
  <si>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</si>
  <si>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</si>
  <si>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</si>
  <si>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</si>
  <si>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</si>
  <si>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</si>
  <si>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</si>
  <si>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</si>
  <si>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</si>
  <si>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</si>
  <si>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</si>
  <si>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</si>
  <si>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</si>
  <si>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</si>
  <si>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</si>
  <si>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</si>
  <si>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</si>
  <si>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</si>
  <si>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</si>
  <si>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</si>
  <si>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</si>
  <si>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</si>
  <si>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</si>
  <si>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</si>
  <si>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</si>
  <si>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</si>
  <si>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</si>
  <si>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</si>
  <si>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</si>
  <si>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</si>
  <si>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</si>
  <si>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</si>
  <si>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</si>
  <si>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</si>
  <si>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</si>
  <si>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</si>
  <si>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</si>
  <si>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</si>
  <si>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</si>
  <si>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</si>
  <si>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</si>
  <si>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</si>
  <si>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</si>
  <si>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</si>
  <si>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</si>
  <si>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</si>
  <si>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</si>
  <si>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</si>
  <si>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</si>
  <si>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</si>
  <si>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</si>
  <si>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</si>
  <si>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</si>
  <si>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</si>
  <si>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</si>
  <si>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</si>
  <si>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</si>
  <si>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</si>
  <si>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</si>
  <si>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</si>
  <si>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</si>
  <si>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</si>
  <si>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</si>
  <si>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</si>
  <si>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</si>
  <si>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</si>
  <si>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</si>
  <si>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</si>
  <si>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</si>
  <si>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</si>
  <si>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</si>
  <si>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</si>
  <si>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</si>
  <si>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</si>
  <si>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</si>
  <si>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</si>
  <si>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</si>
  <si>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</si>
  <si>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</si>
  <si>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</si>
  <si>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</si>
  <si>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</si>
  <si>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</si>
  <si>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</si>
  <si>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</si>
  <si>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</si>
  <si>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</si>
  <si>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</si>
  <si>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</si>
  <si>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</si>
  <si>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</si>
  <si>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</si>
  <si>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</si>
  <si>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</si>
  <si>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</si>
  <si>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</si>
  <si>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</si>
  <si>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</si>
  <si>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</si>
  <si>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</si>
  <si>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</si>
  <si>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</si>
  <si>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</si>
  <si>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</si>
  <si>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</si>
  <si>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</si>
  <si>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</si>
  <si>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</si>
  <si>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</si>
  <si>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</si>
  <si>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</si>
  <si>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</si>
  <si>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</si>
  <si>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</si>
  <si>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</si>
  <si>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</si>
  <si>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</si>
  <si>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</si>
  <si>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</si>
  <si>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</si>
  <si>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</si>
  <si>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</si>
  <si>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</si>
  <si>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</si>
  <si>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</si>
  <si>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</si>
  <si>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</si>
  <si>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</si>
  <si>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</si>
  <si>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</si>
  <si>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</si>
  <si>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</si>
  <si>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</si>
  <si>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</si>
  <si>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</si>
  <si>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</si>
  <si>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</si>
  <si>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</si>
  <si>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</si>
  <si>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</si>
  <si>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</si>
  <si>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</si>
  <si>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</si>
  <si>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</si>
  <si>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</si>
  <si>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</si>
  <si>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</si>
  <si>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</si>
  <si>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</si>
  <si>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</si>
  <si>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</si>
  <si>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</si>
  <si>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</si>
  <si>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</si>
  <si>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</si>
  <si>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</si>
  <si>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</si>
  <si>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</si>
  <si>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</si>
  <si>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</si>
  <si>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</si>
  <si>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</si>
  <si>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</si>
  <si>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</si>
  <si>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</si>
  <si>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</si>
  <si>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</si>
  <si>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</si>
  <si>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</si>
  <si>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</si>
  <si>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</si>
  <si>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</si>
  <si>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</si>
  <si>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</si>
  <si>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</si>
  <si>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</si>
  <si>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</si>
  <si>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</si>
  <si>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</si>
  <si>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</si>
  <si>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</si>
  <si>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</si>
  <si>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</si>
  <si>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</si>
  <si>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</si>
  <si>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</si>
  <si>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</si>
  <si>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</si>
  <si>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</si>
  <si>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</si>
  <si>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</si>
  <si>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</si>
  <si>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</si>
  <si>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</si>
  <si>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</si>
  <si>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</si>
  <si>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</si>
  <si>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</si>
  <si>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</si>
  <si>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</si>
  <si>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</si>
  <si>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</si>
  <si>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</si>
  <si>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</si>
  <si>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</si>
  <si>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</si>
  <si>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</si>
  <si>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</si>
  <si>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</si>
  <si>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</si>
  <si>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</si>
  <si>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</si>
  <si>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</si>
  <si>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</si>
  <si>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</si>
  <si>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</si>
  <si>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</si>
  <si>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</si>
  <si>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</si>
  <si>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</si>
  <si>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</si>
  <si>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</si>
  <si>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</si>
  <si>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</si>
  <si>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</si>
  <si>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</si>
  <si>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</si>
  <si>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</si>
  <si>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</si>
  <si>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</si>
  <si>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</si>
  <si>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</si>
  <si>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</si>
  <si>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</si>
  <si>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</si>
  <si>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</si>
  <si>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</si>
  <si>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</si>
  <si>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</si>
  <si>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</si>
  <si>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</si>
  <si>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</si>
  <si>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</si>
  <si>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</si>
  <si>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</si>
  <si>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</si>
  <si>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</si>
  <si>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</si>
  <si>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</si>
  <si>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</si>
  <si>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</si>
  <si>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</si>
  <si>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</si>
  <si>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</si>
  <si>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</si>
  <si>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</si>
  <si>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</si>
  <si>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</si>
  <si>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</si>
  <si>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</si>
  <si>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</si>
  <si>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</si>
  <si>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</si>
  <si>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</si>
  <si>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</si>
  <si>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</si>
  <si>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</si>
  <si>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</si>
  <si>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</si>
  <si>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</si>
  <si>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</si>
  <si>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</si>
  <si>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</si>
  <si>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</si>
  <si>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</si>
  <si>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</si>
  <si>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</si>
  <si>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</si>
  <si>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</si>
  <si>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</si>
  <si>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</si>
  <si>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</si>
  <si>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</si>
  <si>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</si>
  <si>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</si>
  <si>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</si>
  <si>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</si>
  <si>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</si>
  <si>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</si>
  <si>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</si>
  <si>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</si>
  <si>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</si>
  <si>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</si>
  <si>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</si>
  <si>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</si>
  <si>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</si>
  <si>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</si>
  <si>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</si>
  <si>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</si>
  <si>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</si>
  <si>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</si>
  <si>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</si>
  <si>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</si>
  <si>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</si>
  <si>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</si>
  <si>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</si>
  <si>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</si>
  <si>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</si>
  <si>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</si>
  <si>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</si>
  <si>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</si>
  <si>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</si>
  <si>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</si>
  <si>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</si>
  <si>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</si>
  <si>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</si>
  <si>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</si>
  <si>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</si>
  <si>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</si>
  <si>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</si>
  <si>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</si>
  <si>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</si>
  <si>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</si>
  <si>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</si>
  <si>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</si>
  <si>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</si>
  <si>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</si>
  <si>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</si>
  <si>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</si>
  <si>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</si>
  <si>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</si>
  <si>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</si>
  <si>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</si>
  <si>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</si>
  <si>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</si>
  <si>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</si>
  <si>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</si>
  <si>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</si>
  <si>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</si>
  <si>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</si>
  <si>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</si>
  <si>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</si>
  <si>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</si>
  <si>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</si>
  <si>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</si>
  <si>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</si>
  <si>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</si>
  <si>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</si>
  <si>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</si>
  <si>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</si>
  <si>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</si>
  <si>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</si>
  <si>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</si>
  <si>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</si>
  <si>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</si>
  <si>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</si>
  <si>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</si>
  <si>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</si>
  <si>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</si>
  <si>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</si>
  <si>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</si>
  <si>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</si>
  <si>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</si>
  <si>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</si>
  <si>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</si>
  <si>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</si>
  <si>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</si>
  <si>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</si>
  <si>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</si>
  <si>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</si>
  <si>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</si>
  <si>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</si>
  <si>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</si>
  <si>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</si>
  <si>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</si>
  <si>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</si>
  <si>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</si>
  <si>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</si>
  <si>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</si>
  <si>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</si>
  <si>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</si>
  <si>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</si>
  <si>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</si>
  <si>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</si>
  <si>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</si>
  <si>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</si>
  <si>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</si>
  <si>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</si>
  <si>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</si>
  <si>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</si>
  <si>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</si>
  <si>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</si>
  <si>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</si>
  <si>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</si>
  <si>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</si>
  <si>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</si>
  <si>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</si>
  <si>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</si>
  <si>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</si>
  <si>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</si>
  <si>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</si>
  <si>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</si>
  <si>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</si>
  <si>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</si>
  <si>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</si>
  <si>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</si>
  <si>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</si>
  <si>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</si>
  <si>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</si>
  <si>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</si>
  <si>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</si>
  <si>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</si>
  <si>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</si>
  <si>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</si>
  <si>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</si>
  <si>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</si>
  <si>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</si>
  <si>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</si>
  <si>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</si>
  <si>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</si>
  <si>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</si>
  <si>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</si>
  <si>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</si>
  <si>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</si>
  <si>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</si>
  <si>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</si>
  <si>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</si>
  <si>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</si>
  <si>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</si>
  <si>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</si>
  <si>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</si>
  <si>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</si>
  <si>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</si>
  <si>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</si>
  <si>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</si>
  <si>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</si>
  <si>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</si>
  <si>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</si>
  <si>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</si>
  <si>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</si>
  <si>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</si>
  <si>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</si>
  <si>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</si>
  <si>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</si>
  <si>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</si>
  <si>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</si>
  <si>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</si>
  <si>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</si>
  <si>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</si>
  <si>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</si>
  <si>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</si>
  <si>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</si>
  <si>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</si>
  <si>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</si>
  <si>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</si>
  <si>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</si>
  <si>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</si>
  <si>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</si>
  <si>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</si>
  <si>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</si>
  <si>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</si>
  <si>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</si>
  <si>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</si>
  <si>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</si>
  <si>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</si>
  <si>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</si>
  <si>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</si>
  <si>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</si>
  <si>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</si>
  <si>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</si>
  <si>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</si>
  <si>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</si>
  <si>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</si>
  <si>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</si>
  <si>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</si>
  <si>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</si>
  <si>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</si>
  <si>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</si>
  <si>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</si>
  <si>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</si>
  <si>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</si>
  <si>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</si>
  <si>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</si>
  <si>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</si>
  <si>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</si>
  <si>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</si>
  <si>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</si>
  <si>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</si>
  <si>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</si>
  <si>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</si>
  <si>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</si>
  <si>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</si>
  <si>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</si>
  <si>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</si>
  <si>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</si>
  <si>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</si>
  <si>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</si>
  <si>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</si>
  <si>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</si>
  <si>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</si>
  <si>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</si>
  <si>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</si>
  <si>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</si>
  <si>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</si>
  <si>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</si>
  <si>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</si>
  <si>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</si>
  <si>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</si>
  <si>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</si>
  <si>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</si>
  <si>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</si>
  <si>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</si>
  <si>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</si>
  <si>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</si>
  <si>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</si>
  <si>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</si>
  <si>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</si>
  <si>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</si>
  <si>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</si>
  <si>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</si>
  <si>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</si>
  <si>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</si>
  <si>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</si>
  <si>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</si>
  <si>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</si>
  <si>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</si>
  <si>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</si>
  <si>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</si>
  <si>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</si>
  <si>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</si>
  <si>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</si>
  <si>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</si>
  <si>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</si>
  <si>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</si>
  <si>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</si>
  <si>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</si>
  <si>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</si>
  <si>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</si>
  <si>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</si>
  <si>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</si>
  <si>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</si>
  <si>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</si>
  <si>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</si>
  <si>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</si>
  <si>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</si>
  <si>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</si>
  <si>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</si>
  <si>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</si>
  <si>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</si>
  <si>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</si>
  <si>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</si>
  <si>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</si>
  <si>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</si>
  <si>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</si>
  <si>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</si>
  <si>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</si>
  <si>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</si>
  <si>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</si>
  <si>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</si>
  <si>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</si>
  <si>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</si>
  <si>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</si>
  <si>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</si>
  <si>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</si>
  <si>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</si>
  <si>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</si>
  <si>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</si>
  <si>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</si>
  <si>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</si>
  <si>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</si>
  <si>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</si>
  <si>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</si>
  <si>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</si>
  <si>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</si>
  <si>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</si>
  <si>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</si>
  <si>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</si>
  <si>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</si>
  <si>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</si>
  <si>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</si>
  <si>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</si>
  <si>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</si>
  <si>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</si>
  <si>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</si>
  <si>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</si>
  <si>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</si>
  <si>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</si>
  <si>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</si>
  <si>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</si>
  <si>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</si>
  <si>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</si>
  <si>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</si>
  <si>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</si>
  <si>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</si>
  <si>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</si>
  <si>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</si>
  <si>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</si>
  <si>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</si>
  <si>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</si>
  <si>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</si>
  <si>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</si>
  <si>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</si>
  <si>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</si>
  <si>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</si>
  <si>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</si>
  <si>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</si>
  <si>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</si>
  <si>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</si>
  <si>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</si>
  <si>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</si>
  <si>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</si>
  <si>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</si>
  <si>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</si>
  <si>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</si>
  <si>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</si>
  <si>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</si>
  <si>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</si>
  <si>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</si>
  <si>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</si>
  <si>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</si>
  <si>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</si>
  <si>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</si>
  <si>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</si>
  <si>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</si>
  <si>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</si>
  <si>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</si>
  <si>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</si>
  <si>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</si>
  <si>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</si>
  <si>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</si>
  <si>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</si>
  <si>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</si>
  <si>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</si>
  <si>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</si>
  <si>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</si>
  <si>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</si>
  <si>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</si>
  <si>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</si>
  <si>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</si>
  <si>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</si>
  <si>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</si>
  <si>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</si>
  <si>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</si>
  <si>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</si>
  <si>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</si>
  <si>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</si>
  <si>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</si>
  <si>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</si>
  <si>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</si>
  <si>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</si>
  <si>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</si>
  <si>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</si>
  <si>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</si>
  <si>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</si>
  <si>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</si>
  <si>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</si>
  <si>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</si>
  <si>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</si>
  <si>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</si>
  <si>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</si>
  <si>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</si>
  <si>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</si>
  <si>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</si>
  <si>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</si>
  <si>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</si>
  <si>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</si>
  <si>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</si>
  <si>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</si>
  <si>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</si>
  <si>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</si>
  <si>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</si>
  <si>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</si>
  <si>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</si>
  <si>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</si>
  <si>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</si>
  <si>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</si>
  <si>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</si>
  <si>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</si>
  <si>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</si>
  <si>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</si>
  <si>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</si>
  <si>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</si>
  <si>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</si>
  <si>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</si>
  <si>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</si>
  <si>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</si>
  <si>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</si>
  <si>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</si>
  <si>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</si>
  <si>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</si>
  <si>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</si>
  <si>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</si>
  <si>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</si>
  <si>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</si>
  <si>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</si>
  <si>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</si>
  <si>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</si>
  <si>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</si>
  <si>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</si>
  <si>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</si>
  <si>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</si>
  <si>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</si>
  <si>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</si>
  <si>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</si>
  <si>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</si>
  <si>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</si>
  <si>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</si>
  <si>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</si>
  <si>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</si>
  <si>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</si>
  <si>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</si>
  <si>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</si>
  <si>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</si>
  <si>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</si>
  <si>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</si>
  <si>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</si>
  <si>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</si>
  <si>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</si>
  <si>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</si>
  <si>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</si>
  <si>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</si>
  <si>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</si>
  <si>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</si>
  <si>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</si>
  <si>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</si>
  <si>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</si>
  <si>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</si>
  <si>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</si>
  <si>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</si>
  <si>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</si>
  <si>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</si>
  <si>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</si>
  <si>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</si>
  <si>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</si>
  <si>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</si>
  <si>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</si>
  <si>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</si>
  <si>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</si>
  <si>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</si>
  <si>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</si>
  <si>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</si>
  <si>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</si>
  <si>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</si>
  <si>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</si>
  <si>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</si>
  <si>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</si>
  <si>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</si>
  <si>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</si>
  <si>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</si>
  <si>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</si>
  <si>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</si>
  <si>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</si>
  <si>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</si>
  <si>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</si>
  <si>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</si>
  <si>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</si>
  <si>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</si>
  <si>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</si>
  <si>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</si>
  <si>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</si>
  <si>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</si>
  <si>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</si>
  <si>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</si>
  <si>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</si>
  <si>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</si>
  <si>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</si>
  <si>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</si>
  <si>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</si>
  <si>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</si>
  <si>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</si>
  <si>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</si>
  <si>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</si>
  <si>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</si>
  <si>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</si>
  <si>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</si>
  <si>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</si>
  <si>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</si>
  <si>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</si>
  <si>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</si>
  <si>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</si>
  <si>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</si>
  <si>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</si>
  <si>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</si>
  <si>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</si>
  <si>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</si>
  <si>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</si>
  <si>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</si>
  <si>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</si>
  <si>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</si>
  <si>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</si>
  <si>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</si>
  <si>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</si>
  <si>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</si>
  <si>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</si>
  <si>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</si>
  <si>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</si>
  <si>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</si>
  <si>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</si>
  <si>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</si>
  <si>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</si>
  <si>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</si>
  <si>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</si>
  <si>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</si>
  <si>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</si>
  <si>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</si>
  <si>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</si>
  <si>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</si>
  <si>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</si>
  <si>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</si>
  <si>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</si>
  <si>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</si>
  <si>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</si>
  <si>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</si>
  <si>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</si>
  <si>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</si>
  <si>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</si>
  <si>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</si>
  <si>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</si>
  <si>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</si>
  <si>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</si>
  <si>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</si>
  <si>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</si>
  <si>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</si>
  <si>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</si>
  <si>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</si>
  <si>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</si>
  <si>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</si>
  <si>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</si>
  <si>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</si>
  <si>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</si>
  <si>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</si>
  <si>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</si>
  <si>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</si>
  <si>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</si>
  <si>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</si>
  <si>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</si>
  <si>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</si>
  <si>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</si>
  <si>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</si>
  <si>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</si>
  <si>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</si>
  <si>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</si>
  <si>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</si>
  <si>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</si>
  <si>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</si>
  <si>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</si>
  <si>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</si>
  <si>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</si>
  <si>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</si>
  <si>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</si>
  <si>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</si>
  <si>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</si>
  <si>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</si>
  <si>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</si>
  <si>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</si>
  <si>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</si>
  <si>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</si>
  <si>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</si>
  <si>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</si>
  <si>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</si>
  <si>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</si>
  <si>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</si>
  <si>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</si>
  <si>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</si>
  <si>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</si>
  <si>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</si>
  <si>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</si>
  <si>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</si>
  <si>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</si>
  <si>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</si>
  <si>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</si>
  <si>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</si>
  <si>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</si>
  <si>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</si>
  <si>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</si>
  <si>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</si>
  <si>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</si>
  <si>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</si>
  <si>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</si>
  <si>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</si>
  <si>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</si>
  <si>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</si>
  <si>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</si>
  <si>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</si>
  <si>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</si>
  <si>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</si>
  <si>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</si>
  <si>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</si>
  <si>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</si>
  <si>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</si>
  <si>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</si>
  <si>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</si>
  <si>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</si>
  <si>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</si>
  <si>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</si>
  <si>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</si>
  <si>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</si>
  <si>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</si>
  <si>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</si>
  <si>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</si>
  <si>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</si>
  <si>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</si>
  <si>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</si>
  <si>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</si>
  <si>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</si>
  <si>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</si>
  <si>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</si>
  <si>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</si>
  <si>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</si>
  <si>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</si>
  <si>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</si>
  <si>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</si>
  <si>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</si>
  <si>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</si>
  <si>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</si>
  <si>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</si>
  <si>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</si>
  <si>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</si>
  <si>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</si>
  <si>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</si>
  <si>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</si>
  <si>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</si>
  <si>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</si>
  <si>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</si>
  <si>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</si>
  <si>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</si>
  <si>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</si>
  <si>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</si>
  <si>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</si>
  <si>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</si>
  <si>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</si>
  <si>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</si>
  <si>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</si>
  <si>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</si>
  <si>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</si>
  <si>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</si>
  <si>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</si>
  <si>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</si>
  <si>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</si>
  <si>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</si>
  <si>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</si>
  <si>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</si>
  <si>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</si>
  <si>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</si>
  <si>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</si>
  <si>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</si>
  <si>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</si>
  <si>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</si>
  <si>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</si>
  <si>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</si>
  <si>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</si>
  <si>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</si>
  <si>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</si>
  <si>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</si>
  <si>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</si>
  <si>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</si>
  <si>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</si>
  <si>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</si>
  <si>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</si>
  <si>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</si>
  <si>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</si>
  <si>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</si>
  <si>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</si>
  <si>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</si>
  <si>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</si>
  <si>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</si>
  <si>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</si>
  <si>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</si>
  <si>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</si>
  <si>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</si>
  <si>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</si>
  <si>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</si>
  <si>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</si>
  <si>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</si>
  <si>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</si>
  <si>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</si>
  <si>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</si>
  <si>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</si>
  <si>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</si>
  <si>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</si>
  <si>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</si>
  <si>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</si>
  <si>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</si>
  <si>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</si>
  <si>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</si>
  <si>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</si>
  <si>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</si>
  <si>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</si>
  <si>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</si>
  <si>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</si>
  <si>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</si>
  <si>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</si>
  <si>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</si>
  <si>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</si>
  <si>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</si>
  <si>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</si>
  <si>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</si>
  <si>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</si>
  <si>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</si>
  <si>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</si>
  <si>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</si>
  <si>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</si>
  <si>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</si>
  <si>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</si>
  <si>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</si>
  <si>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</si>
  <si>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</si>
  <si>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</si>
  <si>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</si>
  <si>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</si>
  <si>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</si>
  <si>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</si>
  <si>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</si>
  <si>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</si>
  <si>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</si>
  <si>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</si>
  <si>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</si>
  <si>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</si>
  <si>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</si>
  <si>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</si>
  <si>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</si>
  <si>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</si>
  <si>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</si>
  <si>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</si>
  <si>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</si>
  <si>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</si>
  <si>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</si>
  <si>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</si>
  <si>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</si>
  <si>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</si>
  <si>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</si>
  <si>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</si>
  <si>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</si>
  <si>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</si>
  <si>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</si>
  <si>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</si>
  <si>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</si>
  <si>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</si>
  <si>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</si>
  <si>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</si>
  <si>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</si>
  <si>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</si>
  <si>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</si>
  <si>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</si>
  <si>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</si>
  <si>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</si>
  <si>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</si>
  <si>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</si>
  <si>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</si>
  <si>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</si>
  <si>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</si>
  <si>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</si>
  <si>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</si>
  <si>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</si>
  <si>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</si>
  <si>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</si>
  <si>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</si>
  <si>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</si>
  <si>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</si>
  <si>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</si>
  <si>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</si>
  <si>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</si>
  <si>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</si>
  <si>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</si>
  <si>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</si>
  <si>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</si>
  <si>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</si>
  <si>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</si>
  <si>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</si>
  <si>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</si>
  <si>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</si>
  <si>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</si>
  <si>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</si>
  <si>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</si>
  <si>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</si>
  <si>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</si>
  <si>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</si>
  <si>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</si>
  <si>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</si>
  <si>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</si>
  <si>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</si>
  <si>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</si>
  <si>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</si>
  <si>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</si>
  <si>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</si>
  <si>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</si>
  <si>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</si>
  <si>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</si>
  <si>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</si>
  <si>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</si>
  <si>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</si>
  <si>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</si>
  <si>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</si>
  <si>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</si>
  <si>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</si>
  <si>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</si>
  <si>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</si>
  <si>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</si>
  <si>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</si>
  <si>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</si>
  <si>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</si>
  <si>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</si>
  <si>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</si>
  <si>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</si>
  <si>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</si>
  <si>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</si>
  <si>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</si>
  <si>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</si>
  <si>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</si>
  <si>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</si>
  <si>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</si>
  <si>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</si>
  <si>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</si>
  <si>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</si>
  <si>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</si>
  <si>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</si>
  <si>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</si>
  <si>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</si>
  <si>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</si>
  <si>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</si>
  <si>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</si>
  <si>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</si>
  <si>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</si>
  <si>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</si>
  <si>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</si>
  <si>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</si>
  <si>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</si>
  <si>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</si>
  <si>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</si>
  <si>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</si>
  <si>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</si>
  <si>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</si>
  <si>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</si>
  <si>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</si>
  <si>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</si>
  <si>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</si>
  <si>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</si>
  <si>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</si>
  <si>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</si>
  <si>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</si>
  <si>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</si>
  <si>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</si>
  <si>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</si>
  <si>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</si>
  <si>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</si>
  <si>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</si>
  <si>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</si>
  <si>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</si>
  <si>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</si>
  <si>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</si>
  <si>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</si>
  <si>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</si>
  <si>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</si>
  <si>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</si>
  <si>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</si>
  <si>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</si>
  <si>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</si>
  <si>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</si>
  <si>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</si>
  <si>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</si>
  <si>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</si>
  <si>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</si>
  <si>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</si>
  <si>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</si>
  <si>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</si>
  <si>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</si>
  <si>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</si>
  <si>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</si>
  <si>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</si>
  <si>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</si>
  <si>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</si>
  <si>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</si>
  <si>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</si>
  <si>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</si>
  <si>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</si>
  <si>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</si>
  <si>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</si>
  <si>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</si>
  <si>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</si>
  <si>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</si>
  <si>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</si>
  <si>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</si>
  <si>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</si>
  <si>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</si>
  <si>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</si>
  <si>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</si>
  <si>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</si>
  <si>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</si>
  <si>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</si>
  <si>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</si>
  <si>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</si>
  <si>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</si>
  <si>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</si>
  <si>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</si>
  <si>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</si>
  <si>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</si>
  <si>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</si>
  <si>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</si>
  <si>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</si>
  <si>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</si>
  <si>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</si>
  <si>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</si>
  <si>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</si>
  <si>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</si>
  <si>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</si>
  <si>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</si>
  <si>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</si>
  <si>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</si>
  <si>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</si>
  <si>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</si>
  <si>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</si>
  <si>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</si>
  <si>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</si>
  <si>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</si>
  <si>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</si>
  <si>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</si>
  <si>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</si>
  <si>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</si>
  <si>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</si>
  <si>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</si>
  <si>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</si>
  <si>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</si>
  <si>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</si>
  <si>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</si>
  <si>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</si>
  <si>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</si>
  <si>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</si>
  <si>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</si>
  <si>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</si>
  <si>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</si>
  <si>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</si>
  <si>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</si>
  <si>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</si>
  <si>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</si>
  <si>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</si>
  <si>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</si>
  <si>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</si>
  <si>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</si>
  <si>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</si>
  <si>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</si>
  <si>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</si>
  <si>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</si>
  <si>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</si>
  <si>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</si>
  <si>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</si>
  <si>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</si>
  <si>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</si>
  <si>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</si>
  <si>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</si>
  <si>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</si>
  <si>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</si>
  <si>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</si>
  <si>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</si>
  <si>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</si>
  <si>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</si>
  <si>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</si>
  <si>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</si>
  <si>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</si>
  <si>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</si>
  <si>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</si>
  <si>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</si>
  <si>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</si>
  <si>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</si>
  <si>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</si>
  <si>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</si>
  <si>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</si>
  <si>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</si>
  <si>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</si>
  <si>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</si>
  <si>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</si>
  <si>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</si>
  <si>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</si>
  <si>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</si>
  <si>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</si>
  <si>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</si>
  <si>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</si>
  <si>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</si>
  <si>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</si>
  <si>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</si>
  <si>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</si>
  <si>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</si>
  <si>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</si>
  <si>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</si>
  <si>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</si>
  <si>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</si>
  <si>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</si>
  <si>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</si>
  <si>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</si>
  <si>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</si>
  <si>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</si>
  <si>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</si>
  <si>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</si>
  <si>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</si>
  <si>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</si>
  <si>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</si>
  <si>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</si>
  <si>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</si>
  <si>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</si>
  <si>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</si>
  <si>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</si>
  <si>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</si>
  <si>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</si>
  <si>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</si>
  <si>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</si>
  <si>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</si>
  <si>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</si>
  <si>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</si>
  <si>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</si>
  <si>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</si>
  <si>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</si>
  <si>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</si>
  <si>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</si>
  <si>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</si>
  <si>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</si>
  <si>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</si>
  <si>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</si>
  <si>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</si>
  <si>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</si>
  <si>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</si>
  <si>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</si>
  <si>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</si>
  <si>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</si>
  <si>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</si>
  <si>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</si>
  <si>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</si>
  <si>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</si>
  <si>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</si>
  <si>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</si>
  <si>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</si>
  <si>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</si>
  <si>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</si>
  <si>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</si>
  <si>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</si>
  <si>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</si>
  <si>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</si>
  <si>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</si>
  <si>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</si>
  <si>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</si>
  <si>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</si>
  <si>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</si>
  <si>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</si>
  <si>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</si>
  <si>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</si>
  <si>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</si>
  <si>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</si>
  <si>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</si>
  <si>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</si>
  <si>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</si>
  <si>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</si>
  <si>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</si>
  <si>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</si>
  <si>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</si>
  <si>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</si>
  <si>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</si>
  <si>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</si>
  <si>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</si>
  <si>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</si>
  <si>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</si>
  <si>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</si>
  <si>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</si>
  <si>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</si>
  <si>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</si>
  <si>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</si>
  <si>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</si>
  <si>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</si>
  <si>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</si>
  <si>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</si>
  <si>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</si>
  <si>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</si>
  <si>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</si>
  <si>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</si>
  <si>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</si>
  <si>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</si>
  <si>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</si>
  <si>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</si>
  <si>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</si>
  <si>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</si>
  <si>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</si>
  <si>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</si>
  <si>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</si>
  <si>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</si>
  <si>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</si>
  <si>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</si>
  <si>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</si>
  <si>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</si>
  <si>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</si>
  <si>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</si>
  <si>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</si>
  <si>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</si>
  <si>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</si>
  <si>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</si>
  <si>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</si>
  <si>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</si>
  <si>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</si>
  <si>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</si>
  <si>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</si>
  <si>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</si>
  <si>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</si>
  <si>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</si>
  <si>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</si>
  <si>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</si>
  <si>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</si>
  <si>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</si>
  <si>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</si>
  <si>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</si>
  <si>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</si>
  <si>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</si>
  <si>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</si>
  <si>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</si>
  <si>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</si>
  <si>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</si>
  <si>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</si>
  <si>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</si>
  <si>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</si>
  <si>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</si>
  <si>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</si>
  <si>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</si>
  <si>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</si>
  <si>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</si>
  <si>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</si>
  <si>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</si>
  <si>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</si>
  <si>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</si>
  <si>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</si>
  <si>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</si>
  <si>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</si>
  <si>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</si>
  <si>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</si>
  <si>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</si>
  <si>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</si>
  <si>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</si>
  <si>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</si>
  <si>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</si>
  <si>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</si>
  <si>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</si>
  <si>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</si>
  <si>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</si>
  <si>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</si>
  <si>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</si>
  <si>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</si>
  <si>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</si>
  <si>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</si>
  <si>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</si>
  <si>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</si>
  <si>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</si>
  <si>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</si>
  <si>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</si>
  <si>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</si>
  <si>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</si>
  <si>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</si>
  <si>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</si>
  <si>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</si>
  <si>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</si>
  <si>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</si>
  <si>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</si>
  <si>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</si>
  <si>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</si>
  <si>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</si>
  <si>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</si>
  <si>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</si>
  <si>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</si>
  <si>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</si>
  <si>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</si>
  <si>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</si>
  <si>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</si>
  <si>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</si>
  <si>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</si>
  <si>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</si>
  <si>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</si>
  <si>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</si>
  <si>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</si>
  <si>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</si>
  <si>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</si>
  <si>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</si>
  <si>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</si>
  <si>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</si>
  <si>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</si>
  <si>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</si>
  <si>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</si>
  <si>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</si>
  <si>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</si>
  <si>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</si>
  <si>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</si>
  <si>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</si>
  <si>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</si>
  <si>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</si>
  <si>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</si>
  <si>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</si>
  <si>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</si>
  <si>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</si>
  <si>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</si>
  <si>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</si>
  <si>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</si>
  <si>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</si>
  <si>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</si>
  <si>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</si>
  <si>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</si>
  <si>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</si>
  <si>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</si>
  <si>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</si>
  <si>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</si>
  <si>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</si>
  <si>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</si>
  <si>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</si>
  <si>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</si>
  <si>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</si>
  <si>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</si>
  <si>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</si>
  <si>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</si>
  <si>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</si>
  <si>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</si>
  <si>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</si>
  <si>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</si>
  <si>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</si>
  <si>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</si>
  <si>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</si>
  <si>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</si>
  <si>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</si>
  <si>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</si>
  <si>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</si>
  <si>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</si>
  <si>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</si>
  <si>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</si>
  <si>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</si>
  <si>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</si>
  <si>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</si>
  <si>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</si>
  <si>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</si>
  <si>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</si>
  <si>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</si>
  <si>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</si>
  <si>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</si>
  <si>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</si>
  <si>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</si>
  <si>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</si>
  <si>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</si>
  <si>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</si>
  <si>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</si>
  <si>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</si>
  <si>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</si>
  <si>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</si>
  <si>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</si>
  <si>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</si>
  <si>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</si>
  <si>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</si>
  <si>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</si>
  <si>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</si>
  <si>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</si>
  <si>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</si>
  <si>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</si>
  <si>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</si>
  <si>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</si>
  <si>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</si>
  <si>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</si>
  <si>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</si>
  <si>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</si>
  <si>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</si>
  <si>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</si>
  <si>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</si>
  <si>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</si>
  <si>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</si>
  <si>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</si>
  <si>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</si>
  <si>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</si>
  <si>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</si>
  <si>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</si>
  <si>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</si>
  <si>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</si>
  <si>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</si>
  <si>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</si>
  <si>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</si>
  <si>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</si>
  <si>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</si>
  <si>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</si>
  <si>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</si>
  <si>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</si>
  <si>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</si>
  <si>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</si>
  <si>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</si>
  <si>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</si>
  <si>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</si>
  <si>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</si>
  <si>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</si>
  <si>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</si>
  <si>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</si>
  <si>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</si>
  <si>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</si>
  <si>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</si>
  <si>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</si>
  <si>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</si>
  <si>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</si>
  <si>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</si>
  <si>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</si>
  <si>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</si>
  <si>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</si>
  <si>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</si>
  <si>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</si>
  <si>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</si>
  <si>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</si>
  <si>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</si>
  <si>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</si>
  <si>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</si>
  <si>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</si>
  <si>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</si>
  <si>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</si>
  <si>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</si>
  <si>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</si>
  <si>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</si>
  <si>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</si>
  <si>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</si>
  <si>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</si>
  <si>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</si>
  <si>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</si>
  <si>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</si>
  <si>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</si>
  <si>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</si>
  <si>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</si>
  <si>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</si>
  <si>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</si>
  <si>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</si>
  <si>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</si>
  <si>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</si>
  <si>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</si>
  <si>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</si>
  <si>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</si>
  <si>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</si>
  <si>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</si>
  <si>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</si>
  <si>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</si>
  <si>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</si>
  <si>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</si>
  <si>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</si>
  <si>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</si>
  <si>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</si>
  <si>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</si>
  <si>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</si>
  <si>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</si>
  <si>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</si>
  <si>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</si>
  <si>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</si>
  <si>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</si>
  <si>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</si>
  <si>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</si>
  <si>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</si>
  <si>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</si>
  <si>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</si>
  <si>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</si>
  <si>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</si>
  <si>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</si>
  <si>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</si>
  <si>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</si>
  <si>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</si>
  <si>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</si>
  <si>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</si>
  <si>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</si>
  <si>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</si>
  <si>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</si>
  <si>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</si>
  <si>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</si>
  <si>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</si>
  <si>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</si>
  <si>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</si>
  <si>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</si>
  <si>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</si>
  <si>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</si>
  <si>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</si>
  <si>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</si>
  <si>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</si>
  <si>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</si>
  <si>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</si>
  <si>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</si>
  <si>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</si>
  <si>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</si>
  <si>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</si>
  <si>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</si>
  <si>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</si>
  <si>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</si>
  <si>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</si>
  <si>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</si>
  <si>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</si>
  <si>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</si>
  <si>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</si>
  <si>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</si>
  <si>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</si>
  <si>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</si>
  <si>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</si>
  <si>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</si>
  <si>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</si>
  <si>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</si>
  <si>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</si>
  <si>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</si>
  <si>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</si>
  <si>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</si>
  <si>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</si>
  <si>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</si>
  <si>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</si>
  <si>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</si>
  <si>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</si>
  <si>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</si>
  <si>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</si>
  <si>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</si>
  <si>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</si>
  <si>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</si>
  <si>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</si>
  <si>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</si>
  <si>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</si>
  <si>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</si>
  <si>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</si>
  <si>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</si>
  <si>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</si>
  <si>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</si>
  <si>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</si>
  <si>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</si>
  <si>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</si>
  <si>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</si>
  <si>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</si>
  <si>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</si>
  <si>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</si>
  <si>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</si>
  <si>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</si>
  <si>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</si>
  <si>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</si>
  <si>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</si>
  <si>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</si>
  <si>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</si>
  <si>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</si>
  <si>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</si>
  <si>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</si>
  <si>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</si>
  <si>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</si>
  <si>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</si>
  <si>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</si>
  <si>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</si>
  <si>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</si>
  <si>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</si>
  <si>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</si>
  <si>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</si>
  <si>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</si>
  <si>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</si>
  <si>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</si>
  <si>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</si>
  <si>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</si>
  <si>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</si>
  <si>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</si>
  <si>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</si>
  <si>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</si>
  <si>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</si>
  <si>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</si>
  <si>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</si>
  <si>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</si>
  <si>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</si>
  <si>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</si>
  <si>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</si>
  <si>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</si>
  <si>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</si>
  <si>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</si>
  <si>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</si>
  <si>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</si>
  <si>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</si>
  <si>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</si>
  <si>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</si>
  <si>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</si>
  <si>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</si>
  <si>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</si>
  <si>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</si>
  <si>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</si>
  <si>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</si>
  <si>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</si>
  <si>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</si>
  <si>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</si>
  <si>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</si>
  <si>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</si>
  <si>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</si>
  <si>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</si>
  <si>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</si>
  <si>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</si>
  <si>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</si>
  <si>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</si>
  <si>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</si>
  <si>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</si>
  <si>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</si>
  <si>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</si>
  <si>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</si>
  <si>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</si>
  <si>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</si>
  <si>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</si>
  <si>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</si>
  <si>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</si>
  <si>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</si>
  <si>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</si>
  <si>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</si>
  <si>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</si>
  <si>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</si>
  <si>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</si>
  <si>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</si>
  <si>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</si>
  <si>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</si>
  <si>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</si>
  <si>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</si>
  <si>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</si>
  <si>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</si>
  <si>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</si>
  <si>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</si>
  <si>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</si>
  <si>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</si>
  <si>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</si>
  <si>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</si>
  <si>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</si>
  <si>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</si>
  <si>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</si>
  <si>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</si>
  <si>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</si>
  <si>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</si>
  <si>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</si>
  <si>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</si>
  <si>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</si>
  <si>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</si>
  <si>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</si>
  <si>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</si>
  <si>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</si>
  <si>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</si>
  <si>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</si>
  <si>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</si>
  <si>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</si>
  <si>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</si>
  <si>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</si>
  <si>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</si>
  <si>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</si>
  <si>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</si>
  <si>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</si>
  <si>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</si>
  <si>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</si>
  <si>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</si>
  <si>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</si>
  <si>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</si>
  <si>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</si>
  <si>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</si>
  <si>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</si>
  <si>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</si>
  <si>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</si>
  <si>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</si>
  <si>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</si>
  <si>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</si>
  <si>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</si>
  <si>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</si>
  <si>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</si>
  <si>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</si>
  <si>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</si>
  <si>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</si>
  <si>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</si>
  <si>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</si>
  <si>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</si>
  <si>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</si>
  <si>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</si>
  <si>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</si>
  <si>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</si>
  <si>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</si>
  <si>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</si>
  <si>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</si>
  <si>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</si>
  <si>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</si>
  <si>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</si>
  <si>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</si>
  <si>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</si>
  <si>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</si>
  <si>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</si>
  <si>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</si>
  <si>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</si>
  <si>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</si>
  <si>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</si>
  <si>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</si>
  <si>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</si>
  <si>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</si>
  <si>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</si>
  <si>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</si>
  <si>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</si>
  <si>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</si>
  <si>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</si>
  <si>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</si>
  <si>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</si>
  <si>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</si>
  <si>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</si>
  <si>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</si>
  <si>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</si>
  <si>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</si>
  <si>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</si>
  <si>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</si>
  <si>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</si>
  <si>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</si>
  <si>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</si>
  <si>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</si>
  <si>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</si>
  <si>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</si>
  <si>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</si>
  <si>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</si>
  <si>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</si>
  <si>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</si>
  <si>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</si>
  <si>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</si>
  <si>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</si>
  <si>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</si>
  <si>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</si>
  <si>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</si>
  <si>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</si>
  <si>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</si>
  <si>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</si>
  <si>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</si>
  <si>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</si>
  <si>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</si>
  <si>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</si>
  <si>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</si>
  <si>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</si>
  <si>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</si>
  <si>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</si>
  <si>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</si>
  <si>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</si>
  <si>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</si>
  <si>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</si>
  <si>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</si>
  <si>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</si>
  <si>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</si>
  <si>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</si>
  <si>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</si>
  <si>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</si>
  <si>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</si>
  <si>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</si>
  <si>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</si>
  <si>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</si>
  <si>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</si>
  <si>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</si>
  <si>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</si>
  <si>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</si>
  <si>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</si>
  <si>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</si>
  <si>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</si>
  <si>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</si>
  <si>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</si>
  <si>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</si>
  <si>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</si>
  <si>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</si>
  <si>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</si>
  <si>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</si>
  <si>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</si>
  <si>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</si>
  <si>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</si>
  <si>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</si>
  <si>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</si>
  <si>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</si>
  <si>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</si>
  <si>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</si>
  <si>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</si>
  <si>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</si>
  <si>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</si>
  <si>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</si>
  <si>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</si>
  <si>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</si>
  <si>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</si>
  <si>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</si>
  <si>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</si>
  <si>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</si>
  <si>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</si>
  <si>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</si>
  <si>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</si>
  <si>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</si>
  <si>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</si>
  <si>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</si>
  <si>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</si>
  <si>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</si>
  <si>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</si>
  <si>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</si>
  <si>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</si>
  <si>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</si>
  <si>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</si>
  <si>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</si>
  <si>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</si>
  <si>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</si>
  <si>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</si>
  <si>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</si>
  <si>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</si>
  <si>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</si>
  <si>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</si>
  <si>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</si>
  <si>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</si>
  <si>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</si>
  <si>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</si>
  <si>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</si>
  <si>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</si>
  <si>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</si>
  <si>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</si>
  <si>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</si>
  <si>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</si>
  <si>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</si>
  <si>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</si>
  <si>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</si>
  <si>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</si>
  <si>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</si>
  <si>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</si>
  <si>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</si>
  <si>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</si>
  <si>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</si>
  <si>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</si>
  <si>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</si>
  <si>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</si>
  <si>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</si>
  <si>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</si>
  <si>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</si>
  <si>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</si>
  <si>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</si>
  <si>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</si>
  <si>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</si>
  <si>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</si>
  <si>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</si>
  <si>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</si>
  <si>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</si>
  <si>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</si>
  <si>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</si>
  <si>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</si>
  <si>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</si>
  <si>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</si>
  <si>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</si>
  <si>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</si>
  <si>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</si>
  <si>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</si>
  <si>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</si>
  <si>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</si>
  <si>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</si>
  <si>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</si>
  <si>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</si>
  <si>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</si>
  <si>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</si>
  <si>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</si>
  <si>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</si>
  <si>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</si>
  <si>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</si>
  <si>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</si>
  <si>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</si>
  <si>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</si>
  <si>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</si>
  <si>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</si>
  <si>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</si>
  <si>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</si>
  <si>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</si>
  <si>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</si>
  <si>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</si>
  <si>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</si>
  <si>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</si>
  <si>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</si>
  <si>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</si>
  <si>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</si>
  <si>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</si>
  <si>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</si>
  <si>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</si>
  <si>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</si>
  <si>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</si>
  <si>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</si>
  <si>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</si>
  <si>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</si>
  <si>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</si>
  <si>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</si>
  <si>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</si>
  <si>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</si>
  <si>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</si>
  <si>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</si>
  <si>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</si>
  <si>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</si>
  <si>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</si>
  <si>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</si>
  <si>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</si>
  <si>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</si>
  <si>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</si>
  <si>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</si>
  <si>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</si>
  <si>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</si>
  <si>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</si>
  <si>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</si>
  <si>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</si>
  <si>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</si>
  <si>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</si>
  <si>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</si>
  <si>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</si>
  <si>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</si>
  <si>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</si>
  <si>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</si>
  <si>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</si>
  <si>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</si>
  <si>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</si>
  <si>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</si>
  <si>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</si>
  <si>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</si>
  <si>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</si>
  <si>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</si>
  <si>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</si>
  <si>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</si>
  <si>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</si>
  <si>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</si>
  <si>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</si>
  <si>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</si>
  <si>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</si>
  <si>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</si>
  <si>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</si>
  <si>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</si>
  <si>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</si>
  <si>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</si>
  <si>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</si>
  <si>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</si>
  <si>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</si>
  <si>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</si>
  <si>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</si>
  <si>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</si>
  <si>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</si>
  <si>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</si>
  <si>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</si>
  <si>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</si>
  <si>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</si>
  <si>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</si>
  <si>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</si>
  <si>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</si>
  <si>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</si>
  <si>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</si>
  <si>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</si>
  <si>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</si>
  <si>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</si>
  <si>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</si>
  <si>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</si>
  <si>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</si>
  <si>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</si>
  <si>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</si>
  <si>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</si>
  <si>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</si>
  <si>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</si>
  <si>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</si>
  <si>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</si>
  <si>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</si>
  <si>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</si>
  <si>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</si>
  <si>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</si>
  <si>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</si>
  <si>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</si>
  <si>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</si>
  <si>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</si>
  <si>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</si>
  <si>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</si>
  <si>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</si>
  <si>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</si>
  <si>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</si>
  <si>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</si>
  <si>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</si>
  <si>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</si>
  <si>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</si>
  <si>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</si>
  <si>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</si>
  <si>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</si>
  <si>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</si>
  <si>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</si>
  <si>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</si>
  <si>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</si>
  <si>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</si>
  <si>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</si>
  <si>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</si>
  <si>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</si>
  <si>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</si>
  <si>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</si>
  <si>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</si>
  <si>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</si>
  <si>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</si>
  <si>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</si>
  <si>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</si>
  <si>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</si>
  <si>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</si>
  <si>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</si>
  <si>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</si>
  <si>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</si>
  <si>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</si>
  <si>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</si>
  <si>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</si>
  <si>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</si>
  <si>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</si>
  <si>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</si>
  <si>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</si>
  <si>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</si>
  <si>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</si>
  <si>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</si>
  <si>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</si>
  <si>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</si>
  <si>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</si>
  <si>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</si>
  <si>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</si>
  <si>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</si>
  <si>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</si>
  <si>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</si>
  <si>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</si>
  <si>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</si>
  <si>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</si>
  <si>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</si>
  <si>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</si>
  <si>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</si>
  <si>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</si>
  <si>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</si>
  <si>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</si>
  <si>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</si>
  <si>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</si>
  <si>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</si>
  <si>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</si>
  <si>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</si>
  <si>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</si>
  <si>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</si>
  <si>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</si>
  <si>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</si>
  <si>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</si>
  <si>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</si>
  <si>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</si>
  <si>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</si>
  <si>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</si>
  <si>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</si>
  <si>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</si>
  <si>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</si>
  <si>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</si>
  <si>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</si>
  <si>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</si>
  <si>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</si>
  <si>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</si>
  <si>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</si>
  <si>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</si>
  <si>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</si>
  <si>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</si>
  <si>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</si>
  <si>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</si>
  <si>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</si>
  <si>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</si>
  <si>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</si>
  <si>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</si>
  <si>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</si>
  <si>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</si>
  <si>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</si>
  <si>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</si>
  <si>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</si>
  <si>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</si>
  <si>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</si>
  <si>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</si>
  <si>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</si>
  <si>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</si>
  <si>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</si>
  <si>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</si>
  <si>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</si>
  <si>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</si>
  <si>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</si>
  <si>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</si>
  <si>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</si>
  <si>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</si>
  <si>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</si>
  <si>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</si>
  <si>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</si>
  <si>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</si>
  <si>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</si>
  <si>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</si>
  <si>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</si>
  <si>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</si>
  <si>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</si>
  <si>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</si>
  <si>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</si>
  <si>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</si>
  <si>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</si>
  <si>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</si>
  <si>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</si>
  <si>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</si>
  <si>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</si>
  <si>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</si>
  <si>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</si>
  <si>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</si>
  <si>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</si>
  <si>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</si>
  <si>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</si>
  <si>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</si>
  <si>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</si>
  <si>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</si>
  <si>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</si>
  <si>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</si>
  <si>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</si>
  <si>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</si>
  <si>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</si>
  <si>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</si>
  <si>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</si>
  <si>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</si>
  <si>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</si>
  <si>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</si>
  <si>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</si>
  <si>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</si>
  <si>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</si>
  <si>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</si>
  <si>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</si>
  <si>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</si>
  <si>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</si>
  <si>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</si>
  <si>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</si>
  <si>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</si>
  <si>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</si>
  <si>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</si>
  <si>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</si>
  <si>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</si>
  <si>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</si>
  <si>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</si>
  <si>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</si>
  <si>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</si>
  <si>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</si>
  <si>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</si>
  <si>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</si>
  <si>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</si>
  <si>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</si>
  <si>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</si>
  <si>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</si>
  <si>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</si>
  <si>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</si>
  <si>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</si>
  <si>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</si>
  <si>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</si>
  <si>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</si>
  <si>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</si>
  <si>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</si>
  <si>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</si>
  <si>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</si>
  <si>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</si>
  <si>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</si>
  <si>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</si>
  <si>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</si>
  <si>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</si>
  <si>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</si>
  <si>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</si>
  <si>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</si>
  <si>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</si>
  <si>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</si>
  <si>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</si>
  <si>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</si>
  <si>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</si>
  <si>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</si>
  <si>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</si>
  <si>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</si>
  <si>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</si>
  <si>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</si>
  <si>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</si>
  <si>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</si>
  <si>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</si>
  <si>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</si>
  <si>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</si>
  <si>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</si>
  <si>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</si>
  <si>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</si>
  <si>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</si>
  <si>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</si>
  <si>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</si>
  <si>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</si>
  <si>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</si>
  <si>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</si>
  <si>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</si>
  <si>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</si>
  <si>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</si>
  <si>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</si>
  <si>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</si>
  <si>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</si>
  <si>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</si>
  <si>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</si>
  <si>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</si>
  <si>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</si>
  <si>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</si>
  <si>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</si>
  <si>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</si>
  <si>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</si>
  <si>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</si>
  <si>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</si>
  <si>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</si>
  <si>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</si>
  <si>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</si>
  <si>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</si>
  <si>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</si>
  <si>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</si>
  <si>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</si>
  <si>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</si>
  <si>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</si>
  <si>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</si>
  <si>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</si>
  <si>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</si>
  <si>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</si>
  <si>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</si>
  <si>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</si>
  <si>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</si>
  <si>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</si>
  <si>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</si>
  <si>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</si>
  <si>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</si>
  <si>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</si>
  <si>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</si>
  <si>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</si>
  <si>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</si>
  <si>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</si>
  <si>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</si>
  <si>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</si>
  <si>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</si>
  <si>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</si>
  <si>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</si>
  <si>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</si>
  <si>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</si>
  <si>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</si>
  <si>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</si>
  <si>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</si>
  <si>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</si>
  <si>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</si>
  <si>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</si>
  <si>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</si>
  <si>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</si>
  <si>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</si>
  <si>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</si>
  <si>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</si>
  <si>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</si>
  <si>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</si>
  <si>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</si>
  <si>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</si>
  <si>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</si>
  <si>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</si>
  <si>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</si>
  <si>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</si>
  <si>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</si>
  <si>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</si>
  <si>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</si>
  <si>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</si>
  <si>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</si>
  <si>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</si>
  <si>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</si>
  <si>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</si>
  <si>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</si>
  <si>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</si>
  <si>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</si>
  <si>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</si>
  <si>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</si>
  <si>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</si>
  <si>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</si>
  <si>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</si>
  <si>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</si>
  <si>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</si>
  <si>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</si>
  <si>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</si>
  <si>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</si>
  <si>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</si>
  <si>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</si>
  <si>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</si>
  <si>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</si>
  <si>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</si>
  <si>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</si>
  <si>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</si>
  <si>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</si>
  <si>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</si>
  <si>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</si>
  <si>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</si>
  <si>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</si>
  <si>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</si>
  <si>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</si>
  <si>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</si>
  <si>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</si>
  <si>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</si>
  <si>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</si>
  <si>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</si>
  <si>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</si>
  <si>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</si>
  <si>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</si>
  <si>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</si>
  <si>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</si>
  <si>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</si>
  <si>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</si>
  <si>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</si>
  <si>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</si>
  <si>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</si>
  <si>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</si>
  <si>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</si>
  <si>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</si>
  <si>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</si>
  <si>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</si>
  <si>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</si>
  <si>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</si>
  <si>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</si>
  <si>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</si>
  <si>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</si>
  <si>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</si>
  <si>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</si>
  <si>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</si>
  <si>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</si>
  <si>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</si>
  <si>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</si>
  <si>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</si>
  <si>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</si>
  <si>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</si>
  <si>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</si>
  <si>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</si>
  <si>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</si>
  <si>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</si>
  <si>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</si>
  <si>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</si>
  <si>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</si>
  <si>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</si>
  <si>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</si>
  <si>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</si>
  <si>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</si>
  <si>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</si>
  <si>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</si>
  <si>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</si>
  <si>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</si>
  <si>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</si>
  <si>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</si>
  <si>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</si>
  <si>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</si>
  <si>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</si>
  <si>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</si>
  <si>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</si>
  <si>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</si>
  <si>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</si>
  <si>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</si>
  <si>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</si>
  <si>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</si>
  <si>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</si>
  <si>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</si>
  <si>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</si>
  <si>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</si>
  <si>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</si>
  <si>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</si>
  <si>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</si>
  <si>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</si>
  <si>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</si>
  <si>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</si>
  <si>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</si>
  <si>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</si>
  <si>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</si>
  <si>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</si>
  <si>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</si>
  <si>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</si>
  <si>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</si>
  <si>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</si>
  <si>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</si>
  <si>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</si>
  <si>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</si>
  <si>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</si>
  <si>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</si>
  <si>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</si>
  <si>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</si>
  <si>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</si>
  <si>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</si>
  <si>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</si>
  <si>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</si>
  <si>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</si>
  <si>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</si>
  <si>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</si>
  <si>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</si>
  <si>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</si>
  <si>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</si>
  <si>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</si>
  <si>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</si>
  <si>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</si>
  <si>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</si>
  <si>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</si>
  <si>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</si>
  <si>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</si>
  <si>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</si>
  <si>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</si>
  <si>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</si>
  <si>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</si>
  <si>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</si>
  <si>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</si>
  <si>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</si>
  <si>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</si>
  <si>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</si>
  <si>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</si>
  <si>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</si>
  <si>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</si>
  <si>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</si>
  <si>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</si>
  <si>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</si>
  <si>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</si>
  <si>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</si>
  <si>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</si>
  <si>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</si>
  <si>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</si>
  <si>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</si>
  <si>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</si>
  <si>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</si>
  <si>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</si>
  <si>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</si>
  <si>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</si>
  <si>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</si>
  <si>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</si>
  <si>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</si>
  <si>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</si>
  <si>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</si>
  <si>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</si>
  <si>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</si>
  <si>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</si>
  <si>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</si>
  <si>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</si>
  <si>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</si>
  <si>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</si>
  <si>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</si>
  <si>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</si>
  <si>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</si>
  <si>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</si>
  <si>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</si>
  <si>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</si>
  <si>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</si>
  <si>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</si>
  <si>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</si>
  <si>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</si>
  <si>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</si>
  <si>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</si>
  <si>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</si>
  <si>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</si>
  <si>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</si>
  <si>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</si>
  <si>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</si>
  <si>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</si>
  <si>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</si>
  <si>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</si>
  <si>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</si>
  <si>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</si>
  <si>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</si>
  <si>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</si>
  <si>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</si>
  <si>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</si>
  <si>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</si>
  <si>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</si>
  <si>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</si>
  <si>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</si>
  <si>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</si>
  <si>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</si>
  <si>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</si>
  <si>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</si>
  <si>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</si>
  <si>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</si>
  <si>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</si>
  <si>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</si>
  <si>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</si>
  <si>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</si>
  <si>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</si>
  <si>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</si>
  <si>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</si>
  <si>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</si>
  <si>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</si>
  <si>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</si>
  <si>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</si>
  <si>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</si>
  <si>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</si>
  <si>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</si>
  <si>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</si>
  <si>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</si>
  <si>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</si>
  <si>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</si>
  <si>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</si>
  <si>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</si>
  <si>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</si>
  <si>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</si>
  <si>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</si>
  <si>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</si>
  <si>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</si>
  <si>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</si>
  <si>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</si>
  <si>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</si>
  <si>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</si>
  <si>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</si>
  <si>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</si>
  <si>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</si>
  <si>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</si>
  <si>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</si>
  <si>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</si>
  <si>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</si>
  <si>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</si>
  <si>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</si>
  <si>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</si>
  <si>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</si>
  <si>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</si>
  <si>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</si>
  <si>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</si>
  <si>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</si>
  <si>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</si>
  <si>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</si>
  <si>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</si>
  <si>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</si>
  <si>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</si>
  <si>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</si>
  <si>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</si>
  <si>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</si>
  <si>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</si>
  <si>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</si>
  <si>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</si>
  <si>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</si>
  <si>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</si>
  <si>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</si>
  <si>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</si>
  <si>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</si>
  <si>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</si>
  <si>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</si>
  <si>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</si>
  <si>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</si>
  <si>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</si>
  <si>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</si>
  <si>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</si>
  <si>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</si>
  <si>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</si>
  <si>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</si>
  <si>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</si>
  <si>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</si>
  <si>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</si>
  <si>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</si>
  <si>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</si>
  <si>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</si>
  <si>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</si>
  <si>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</si>
  <si>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</si>
  <si>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</si>
  <si>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</si>
  <si>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</si>
  <si>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</si>
  <si>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</si>
  <si>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</si>
  <si>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</si>
  <si>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</si>
  <si>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</si>
  <si>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</si>
  <si>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</si>
  <si>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</si>
  <si>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</si>
  <si>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</si>
  <si>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</si>
  <si>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</si>
  <si>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</si>
  <si>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</si>
  <si>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</si>
  <si>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</si>
  <si>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</si>
  <si>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</si>
  <si>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</si>
  <si>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</si>
  <si>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</si>
  <si>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</si>
  <si>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</si>
  <si>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</si>
  <si>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</si>
  <si>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</si>
  <si>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</si>
  <si>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</si>
  <si>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</si>
  <si>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</si>
  <si>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</si>
  <si>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</si>
  <si>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</si>
  <si>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</si>
  <si>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</si>
  <si>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</si>
  <si>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</si>
  <si>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</si>
  <si>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</si>
  <si>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</si>
  <si>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</si>
  <si>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</si>
  <si>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</si>
  <si>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</si>
  <si>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</si>
  <si>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</si>
  <si>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</si>
  <si>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</si>
  <si>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</si>
  <si>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</si>
  <si>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</si>
  <si>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</si>
  <si>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</si>
  <si>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</si>
  <si>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</si>
  <si>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</si>
  <si>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</si>
  <si>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</si>
  <si>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</si>
  <si>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</si>
  <si>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</si>
  <si>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</si>
  <si>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</si>
  <si>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</si>
  <si>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</si>
  <si>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</si>
  <si>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</si>
  <si>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</si>
  <si>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</si>
  <si>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</si>
  <si>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</si>
  <si>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</si>
  <si>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</si>
  <si>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</si>
  <si>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</si>
  <si>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</si>
  <si>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</si>
  <si>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</si>
  <si>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</si>
  <si>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</si>
  <si>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</si>
  <si>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</si>
  <si>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</si>
  <si>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</si>
  <si>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</si>
  <si>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</si>
  <si>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</si>
  <si>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</si>
  <si>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</si>
  <si>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</si>
  <si>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</si>
  <si>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</si>
  <si>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</si>
  <si>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</si>
  <si>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</si>
  <si>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</si>
  <si>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</si>
  <si>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</si>
  <si>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</si>
  <si>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</si>
  <si>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</si>
  <si>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</si>
  <si>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</si>
  <si>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</si>
  <si>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</si>
  <si>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</si>
  <si>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</si>
  <si>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</si>
  <si>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</si>
  <si>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</si>
  <si>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</si>
  <si>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</si>
  <si>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</si>
  <si>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</si>
  <si>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</si>
  <si>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</si>
  <si>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</si>
  <si>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</si>
  <si>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</si>
  <si>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</si>
  <si>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</si>
  <si>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</si>
  <si>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</si>
  <si>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</si>
  <si>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</si>
  <si>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</si>
  <si>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</si>
  <si>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</si>
  <si>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</si>
  <si>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</si>
  <si>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</si>
  <si>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</si>
  <si>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</si>
  <si>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</si>
  <si>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</si>
  <si>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</si>
  <si>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</si>
  <si>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</si>
  <si>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</si>
  <si>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</si>
  <si>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</si>
  <si>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</si>
  <si>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</si>
  <si>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</si>
  <si>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</si>
  <si>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</si>
  <si>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</si>
  <si>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</si>
  <si>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</si>
  <si>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</si>
  <si>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</si>
  <si>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</si>
  <si>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</si>
  <si>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</si>
  <si>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</si>
  <si>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</si>
  <si>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</si>
  <si>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</si>
  <si>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</si>
  <si>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</si>
  <si>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</si>
  <si>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</si>
  <si>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</si>
  <si>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</si>
  <si>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</si>
  <si>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</si>
  <si>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</si>
  <si>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</si>
  <si>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</si>
  <si>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</si>
  <si>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</si>
  <si>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</si>
  <si>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</si>
  <si>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</si>
  <si>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</si>
  <si>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</si>
  <si>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</si>
  <si>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</si>
  <si>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</si>
  <si>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</si>
  <si>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</si>
  <si>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</si>
  <si>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</si>
  <si>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</si>
  <si>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</si>
  <si>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</si>
  <si>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</si>
  <si>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</si>
  <si>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</si>
  <si>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</si>
  <si>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</si>
  <si>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</si>
  <si>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</si>
  <si>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</si>
  <si>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</si>
  <si>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</si>
  <si>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</si>
  <si>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</si>
  <si>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</si>
  <si>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</si>
  <si>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</si>
  <si>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</si>
  <si>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</si>
  <si>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</si>
  <si>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</si>
  <si>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</si>
  <si>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</si>
  <si>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</si>
  <si>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</si>
  <si>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</si>
  <si>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</si>
  <si>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</si>
  <si>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</si>
  <si>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</si>
  <si>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</si>
  <si>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</si>
  <si>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</si>
  <si>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</si>
  <si>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</si>
  <si>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</si>
  <si>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</si>
  <si>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</si>
  <si>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</si>
  <si>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</si>
  <si>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</si>
  <si>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</si>
  <si>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</si>
  <si>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</si>
  <si>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</si>
  <si>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</si>
  <si>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</si>
  <si>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</si>
  <si>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</si>
  <si>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</si>
  <si>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</si>
  <si>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</si>
  <si>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</si>
  <si>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</si>
  <si>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</si>
  <si>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</si>
  <si>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</si>
  <si>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</si>
  <si>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</si>
  <si>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</si>
  <si>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</si>
  <si>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</si>
  <si>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</si>
  <si>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</si>
  <si>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</si>
  <si>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</si>
  <si>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</si>
  <si>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</si>
  <si>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</si>
  <si>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</si>
  <si>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</si>
  <si>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</si>
  <si>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</si>
  <si>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</si>
  <si>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</si>
  <si>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</si>
  <si>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</si>
  <si>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</si>
  <si>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</si>
  <si>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</si>
  <si>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</si>
  <si>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</si>
  <si>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</si>
  <si>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</si>
  <si>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</si>
  <si>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</si>
  <si>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</si>
  <si>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</si>
  <si>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</si>
  <si>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</si>
  <si>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</si>
  <si>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</si>
  <si>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</si>
  <si>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</si>
  <si>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</si>
  <si>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</si>
  <si>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</si>
  <si>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</si>
  <si>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</si>
  <si>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</si>
  <si>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</si>
  <si>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</si>
  <si>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</si>
  <si>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</si>
  <si>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</si>
  <si>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</si>
  <si>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</si>
  <si>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</si>
  <si>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</si>
  <si>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</si>
  <si>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</si>
  <si>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</si>
  <si>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</si>
  <si>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</si>
  <si>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</si>
  <si>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</si>
  <si>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</si>
  <si>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</si>
  <si>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</si>
  <si>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</si>
  <si>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</si>
  <si>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</si>
  <si>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</si>
  <si>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</si>
  <si>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</si>
  <si>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</si>
  <si>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</si>
  <si>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</si>
  <si>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</si>
  <si>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</si>
  <si>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</si>
  <si>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</si>
  <si>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</si>
  <si>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</si>
  <si>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</si>
  <si>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</si>
  <si>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</si>
  <si>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</si>
  <si>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</si>
  <si>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</si>
  <si>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</si>
  <si>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</si>
  <si>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</si>
  <si>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</si>
  <si>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</si>
  <si>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</si>
  <si>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</si>
  <si>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</si>
  <si>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</si>
  <si>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</si>
  <si>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</si>
  <si>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</si>
  <si>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</si>
  <si>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</si>
  <si>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</si>
  <si>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</si>
  <si>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</si>
  <si>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</si>
  <si>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</si>
  <si>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</si>
  <si>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</si>
  <si>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</si>
  <si>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</si>
  <si>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</si>
  <si>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</si>
  <si>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</si>
  <si>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</si>
  <si>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</si>
  <si>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</si>
  <si>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</si>
  <si>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</si>
  <si>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</si>
  <si>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</si>
  <si>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</si>
  <si>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</si>
  <si>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</si>
  <si>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</si>
  <si>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</si>
  <si>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</si>
  <si>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</si>
  <si>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</si>
  <si>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</si>
  <si>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</si>
  <si>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</si>
  <si>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</si>
  <si>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</si>
  <si>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</si>
  <si>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</si>
  <si>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</si>
  <si>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</si>
  <si>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</si>
  <si>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</si>
  <si>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</si>
  <si>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</si>
  <si>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</si>
  <si>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</si>
  <si>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</si>
  <si>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</si>
  <si>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</si>
  <si>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</si>
  <si>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</si>
  <si>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</si>
  <si>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</si>
  <si>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</si>
  <si>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</si>
  <si>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</si>
  <si>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</si>
  <si>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</si>
  <si>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</si>
  <si>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</si>
  <si>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</si>
  <si>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</si>
  <si>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</si>
  <si>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</si>
  <si>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</si>
  <si>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</si>
  <si>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</si>
  <si>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</si>
  <si>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</si>
  <si>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</si>
  <si>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</si>
  <si>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</si>
  <si>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</si>
  <si>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</si>
  <si>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</si>
  <si>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</si>
  <si>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</si>
  <si>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</si>
  <si>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</si>
  <si>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</si>
  <si>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</si>
  <si>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</si>
  <si>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</si>
  <si>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</si>
  <si>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</si>
  <si>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</si>
  <si>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</si>
  <si>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</si>
  <si>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</si>
  <si>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</si>
  <si>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</si>
  <si>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</si>
  <si>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</si>
  <si>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</si>
  <si>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</si>
  <si>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</si>
  <si>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</si>
  <si>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</si>
  <si>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</si>
  <si>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</si>
  <si>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</si>
  <si>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</si>
  <si>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</si>
  <si>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</si>
  <si>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</si>
  <si>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</si>
  <si>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</si>
  <si>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</si>
  <si>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</si>
  <si>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</si>
  <si>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</si>
  <si>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</si>
  <si>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</si>
  <si>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</si>
  <si>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</si>
  <si>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</si>
  <si>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</si>
  <si>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</si>
  <si>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</si>
  <si>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</si>
  <si>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</si>
  <si>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</si>
  <si>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</si>
  <si>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</si>
  <si>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</si>
  <si>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</si>
  <si>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</si>
  <si>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</si>
  <si>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</si>
  <si>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</si>
  <si>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</si>
  <si>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</si>
  <si>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</si>
  <si>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</si>
  <si>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</si>
  <si>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</si>
  <si>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</si>
  <si>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</si>
  <si>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</si>
  <si>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</si>
  <si>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</si>
  <si>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</si>
  <si>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</si>
  <si>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</si>
  <si>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</si>
  <si>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</si>
  <si>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</si>
  <si>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</si>
  <si>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</si>
  <si>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</si>
  <si>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</si>
  <si>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</si>
  <si>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</si>
  <si>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</si>
  <si>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</si>
  <si>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</si>
  <si>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</si>
  <si>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</si>
  <si>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</si>
  <si>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</si>
  <si>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</si>
  <si>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</si>
  <si>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</si>
  <si>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</si>
  <si>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</si>
  <si>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</si>
  <si>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</si>
  <si>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</si>
  <si>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</si>
  <si>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</si>
  <si>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</si>
  <si>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</si>
  <si>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</si>
  <si>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</si>
  <si>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</si>
  <si>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</si>
  <si>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</si>
  <si>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</si>
  <si>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</si>
  <si>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</si>
  <si>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</si>
  <si>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</si>
  <si>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</si>
  <si>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</si>
  <si>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</si>
  <si>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</si>
  <si>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</si>
  <si>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</si>
  <si>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</si>
  <si>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</si>
  <si>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</si>
  <si>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</si>
  <si>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</si>
  <si>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</si>
  <si>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</si>
  <si>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</si>
  <si>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</si>
  <si>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</si>
  <si>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</si>
  <si>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</si>
  <si>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</si>
  <si>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</si>
  <si>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</si>
  <si>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</si>
  <si>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</si>
  <si>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</si>
  <si>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</si>
  <si>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</si>
  <si>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</si>
  <si>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</si>
  <si>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</si>
  <si>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</si>
  <si>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</si>
  <si>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</si>
  <si>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</si>
  <si>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</si>
  <si>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</si>
  <si>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</si>
  <si>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</si>
  <si>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</si>
  <si>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</si>
  <si>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</si>
  <si>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</si>
  <si>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</si>
  <si>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</si>
  <si>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</si>
  <si>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</si>
  <si>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</si>
  <si>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</si>
  <si>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</si>
  <si>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</si>
  <si>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</si>
  <si>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</si>
  <si>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</si>
  <si>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</si>
  <si>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</si>
  <si>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</si>
  <si>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</si>
  <si>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</si>
  <si>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</si>
  <si>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</si>
  <si>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</si>
  <si>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</si>
  <si>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</si>
  <si>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</si>
  <si>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</si>
  <si>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</si>
  <si>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</si>
  <si>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</si>
  <si>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</si>
  <si>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</si>
  <si>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</si>
  <si>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</si>
  <si>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</si>
  <si>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</si>
  <si>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</si>
  <si>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</si>
  <si>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</si>
  <si>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</si>
  <si>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</si>
  <si>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</si>
  <si>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</si>
  <si>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</si>
  <si>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</si>
  <si>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</si>
  <si>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</si>
  <si>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</si>
  <si>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</si>
  <si>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</si>
  <si>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</si>
  <si>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</si>
  <si>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</si>
  <si>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</si>
  <si>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</si>
  <si>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</si>
  <si>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</si>
  <si>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</si>
  <si>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</si>
  <si>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</si>
  <si>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</si>
  <si>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</si>
  <si>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</si>
  <si>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</si>
  <si>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</si>
  <si>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</si>
  <si>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</si>
  <si>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</si>
  <si>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</si>
  <si>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</si>
  <si>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</si>
  <si>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</si>
  <si>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</si>
  <si>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</si>
  <si>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</si>
  <si>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</si>
  <si>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</si>
  <si>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</si>
  <si>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</si>
  <si>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</si>
  <si>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</si>
  <si>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</si>
  <si>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</si>
  <si>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</si>
  <si>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</si>
  <si>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</si>
  <si>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</si>
  <si>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</si>
  <si>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</si>
  <si>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</si>
  <si>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</si>
  <si>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</si>
  <si>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</si>
  <si>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</si>
  <si>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</si>
  <si>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</si>
  <si>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</si>
  <si>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</si>
  <si>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</si>
  <si>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</si>
  <si>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</si>
  <si>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</si>
  <si>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</si>
  <si>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</si>
  <si>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</si>
  <si>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</si>
  <si>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</si>
  <si>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</si>
  <si>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</si>
  <si>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</si>
  <si>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</si>
  <si>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</si>
  <si>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</si>
  <si>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</si>
  <si>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</si>
  <si>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</si>
  <si>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</si>
  <si>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</si>
  <si>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</si>
  <si>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</si>
  <si>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</si>
  <si>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</si>
  <si>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</si>
  <si>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</si>
  <si>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</si>
  <si>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</si>
  <si>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</si>
  <si>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</si>
  <si>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</si>
  <si>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</si>
  <si>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</si>
  <si>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</si>
  <si>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</si>
  <si>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</si>
  <si>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</si>
  <si>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</si>
  <si>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</si>
  <si>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</si>
  <si>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</si>
  <si>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</si>
  <si>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</si>
  <si>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</si>
  <si>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</si>
  <si>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</si>
  <si>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</si>
  <si>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</si>
  <si>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</si>
  <si>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</si>
  <si>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</si>
  <si>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</si>
  <si>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</si>
  <si>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</si>
  <si>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</si>
  <si>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</si>
  <si>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</si>
  <si>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</si>
  <si>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</si>
  <si>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</si>
  <si>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</si>
  <si>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</si>
  <si>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</si>
  <si>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</si>
  <si>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</si>
  <si>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</si>
  <si>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</si>
  <si>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</si>
  <si>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</si>
  <si>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</si>
  <si>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</si>
  <si>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</si>
  <si>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</si>
  <si>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</si>
  <si>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</si>
  <si>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</si>
  <si>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</si>
  <si>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</si>
  <si>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</si>
  <si>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</si>
  <si>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</si>
  <si>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</si>
  <si>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</si>
  <si>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</si>
  <si>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</si>
  <si>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</si>
  <si>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</si>
  <si>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</si>
  <si>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</si>
  <si>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</si>
  <si>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</si>
  <si>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</si>
  <si>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</si>
  <si>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</si>
  <si>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</si>
  <si>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</si>
  <si>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</si>
  <si>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</si>
  <si>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</si>
  <si>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</si>
  <si>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</si>
  <si>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</si>
  <si>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</si>
  <si>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</si>
  <si>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</si>
  <si>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</si>
  <si>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</si>
  <si>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</si>
  <si>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</si>
  <si>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</si>
  <si>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</si>
  <si>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</si>
  <si>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</si>
  <si>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</si>
  <si>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</si>
  <si>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</si>
  <si>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</si>
  <si>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</si>
  <si>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</si>
  <si>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</si>
  <si>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</si>
  <si>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</si>
  <si>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</si>
  <si>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</si>
  <si>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</si>
  <si>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</si>
  <si>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</si>
  <si>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</si>
  <si>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</si>
  <si>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</si>
  <si>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</si>
  <si>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</si>
  <si>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</si>
  <si>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</si>
  <si>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</si>
  <si>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</si>
  <si>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</si>
  <si>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</si>
  <si>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</si>
  <si>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</si>
  <si>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</si>
  <si>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</si>
  <si>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</si>
  <si>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</si>
  <si>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</si>
  <si>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</si>
  <si>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</si>
  <si>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</si>
  <si>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</si>
  <si>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</si>
  <si>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</si>
  <si>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</si>
  <si>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</si>
  <si>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</si>
  <si>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</si>
  <si>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</si>
  <si>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</si>
  <si>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</si>
  <si>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</si>
  <si>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</si>
  <si>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</si>
  <si>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</si>
  <si>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</si>
  <si>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</si>
  <si>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</si>
  <si>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</si>
  <si>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</si>
  <si>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</si>
  <si>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</si>
  <si>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</si>
  <si>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</si>
  <si>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</si>
  <si>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</si>
  <si>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</si>
  <si>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</si>
  <si>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</si>
  <si>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</si>
  <si>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</si>
  <si>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</si>
  <si>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</si>
  <si>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</si>
  <si>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</si>
  <si>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</si>
  <si>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</si>
  <si>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</si>
  <si>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</si>
  <si>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</si>
  <si>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</si>
  <si>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</si>
  <si>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</si>
  <si>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</si>
  <si>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</si>
  <si>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</si>
  <si>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</si>
  <si>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</si>
  <si>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</si>
  <si>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</si>
  <si>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</si>
  <si>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</si>
  <si>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</si>
  <si>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</si>
  <si>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</si>
  <si>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</si>
  <si>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</si>
  <si>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</si>
  <si>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</si>
  <si>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</si>
  <si>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</si>
  <si>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</si>
  <si>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</si>
  <si>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</si>
  <si>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</si>
  <si>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</si>
  <si>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</si>
  <si>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</si>
  <si>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</si>
  <si>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</si>
  <si>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</si>
  <si>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</si>
  <si>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</si>
  <si>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</si>
  <si>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</si>
  <si>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</si>
  <si>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</si>
  <si>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</si>
  <si>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</si>
  <si>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</si>
  <si>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</si>
  <si>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</si>
  <si>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</si>
  <si>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</si>
  <si>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</si>
  <si>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</si>
  <si>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</si>
  <si>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</si>
  <si>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</si>
  <si>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</si>
  <si>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</si>
  <si>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</si>
  <si>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</si>
  <si>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</si>
  <si>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</si>
  <si>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</si>
  <si>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</si>
  <si>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</si>
  <si>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</si>
  <si>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</si>
  <si>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</si>
  <si>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</si>
  <si>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</si>
  <si>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</si>
  <si>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</si>
  <si>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</si>
  <si>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</si>
  <si>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</si>
  <si>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</si>
  <si>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</si>
  <si>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</si>
  <si>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</si>
  <si>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</si>
  <si>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</si>
  <si>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</si>
  <si>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</si>
  <si>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</si>
  <si>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</si>
  <si>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</si>
  <si>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</si>
  <si>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</si>
  <si>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</si>
  <si>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</si>
  <si>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</si>
  <si>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</si>
  <si>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</si>
  <si>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</si>
  <si>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</si>
  <si>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</si>
  <si>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</si>
  <si>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</si>
  <si>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</si>
  <si>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</si>
  <si>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</si>
  <si>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</si>
  <si>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</si>
  <si>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</si>
  <si>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</si>
  <si>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</si>
  <si>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</si>
  <si>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</si>
  <si>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</si>
  <si>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</si>
  <si>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</si>
  <si>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</si>
  <si>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</si>
  <si>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</si>
  <si>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</si>
  <si>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</si>
  <si>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</si>
  <si>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</si>
  <si>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</si>
  <si>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</si>
  <si>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</si>
  <si>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</si>
  <si>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</si>
  <si>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</si>
  <si>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</si>
  <si>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</si>
  <si>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</si>
  <si>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</si>
  <si>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</si>
  <si>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</si>
  <si>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</si>
  <si>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</si>
  <si>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</si>
  <si>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</si>
  <si>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</si>
  <si>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</si>
  <si>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</si>
  <si>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</si>
  <si>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</si>
  <si>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</si>
  <si>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</si>
  <si>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</si>
  <si>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</si>
  <si>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</si>
  <si>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</si>
  <si>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</si>
  <si>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</si>
  <si>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</si>
  <si>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</si>
  <si>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</si>
  <si>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</si>
  <si>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</si>
  <si>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</si>
  <si>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</si>
  <si>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</si>
  <si>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</si>
  <si>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</si>
  <si>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</si>
  <si>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</si>
  <si>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</si>
  <si>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</si>
  <si>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</si>
  <si>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</si>
  <si>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</si>
  <si>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</si>
  <si>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</si>
  <si>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</si>
  <si>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</si>
  <si>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</si>
  <si>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</si>
  <si>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</si>
  <si>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</si>
  <si>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</si>
  <si>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</si>
  <si>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</si>
  <si>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</si>
  <si>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</si>
  <si>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</si>
  <si>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</si>
  <si>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</si>
  <si>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</si>
  <si>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</si>
  <si>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</si>
  <si>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</si>
  <si>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</si>
  <si>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</si>
  <si>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</si>
  <si>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</si>
  <si>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</si>
  <si>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</si>
  <si>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</si>
  <si>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</si>
  <si>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</si>
  <si>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</si>
  <si>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</si>
  <si>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</si>
  <si>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</si>
  <si>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</si>
  <si>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</si>
  <si>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</si>
  <si>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</si>
  <si>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</si>
  <si>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</si>
  <si>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</si>
  <si>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</si>
  <si>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</si>
  <si>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</si>
  <si>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</si>
  <si>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</si>
  <si>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</si>
  <si>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</si>
  <si>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</si>
  <si>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</si>
  <si>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</si>
  <si>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</si>
  <si>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</si>
  <si>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</si>
  <si>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</si>
  <si>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</si>
  <si>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</si>
  <si>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</si>
  <si>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</si>
  <si>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</si>
  <si>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</si>
  <si>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</si>
  <si>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</si>
  <si>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</si>
  <si>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</si>
  <si>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</si>
  <si>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</si>
  <si>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</si>
  <si>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</si>
  <si>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</si>
  <si>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</si>
  <si>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</si>
  <si>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</si>
  <si>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</si>
  <si>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</si>
  <si>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</si>
  <si>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</si>
  <si>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</si>
  <si>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</si>
  <si>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</si>
  <si>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</si>
  <si>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</si>
  <si>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</si>
  <si>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</si>
  <si>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</si>
  <si>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</si>
  <si>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</si>
  <si>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</si>
  <si>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</si>
  <si>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</si>
  <si>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</si>
  <si>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</si>
  <si>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</si>
  <si>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</si>
  <si>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</si>
  <si>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</si>
  <si>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</si>
  <si>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</si>
  <si>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</si>
  <si>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</si>
  <si>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</si>
  <si>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</si>
  <si>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</si>
  <si>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</si>
  <si>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</si>
  <si>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</si>
  <si>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</si>
  <si>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</si>
  <si>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</si>
  <si>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</si>
  <si>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</si>
  <si>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</si>
  <si>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</si>
  <si>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</si>
  <si>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</si>
  <si>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</si>
  <si>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</si>
  <si>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</si>
  <si>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</si>
  <si>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</si>
  <si>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</si>
  <si>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</si>
  <si>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</si>
  <si>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</si>
  <si>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</si>
  <si>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</si>
  <si>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</si>
  <si>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</si>
  <si>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</si>
  <si>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</si>
  <si>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</si>
  <si>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</si>
  <si>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</si>
  <si>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</si>
  <si>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</si>
  <si>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</si>
  <si>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</si>
  <si>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</si>
  <si>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</si>
  <si>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</si>
  <si>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</si>
  <si>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</si>
  <si>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</si>
  <si>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</si>
  <si>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</si>
  <si>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</si>
  <si>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</si>
  <si>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</si>
  <si>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</si>
  <si>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</si>
  <si>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</si>
  <si>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</si>
  <si>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</si>
  <si>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</si>
  <si>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</si>
  <si>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</si>
  <si>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</si>
  <si>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</si>
  <si>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</si>
  <si>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</si>
  <si>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</si>
  <si>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</si>
  <si>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</si>
  <si>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</si>
  <si>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</si>
  <si>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</si>
  <si>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</si>
  <si>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</si>
  <si>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</si>
  <si>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</si>
  <si>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</si>
  <si>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</si>
  <si>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</si>
  <si>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</si>
  <si>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</si>
  <si>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</si>
  <si>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</si>
  <si>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</si>
  <si>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</si>
  <si>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</si>
  <si>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</si>
  <si>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</si>
  <si>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</si>
  <si>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</si>
  <si>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</si>
  <si>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</si>
  <si>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</si>
  <si>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</si>
  <si>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</si>
  <si>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</si>
  <si>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</si>
  <si>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</si>
  <si>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</si>
  <si>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</si>
  <si>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</si>
  <si>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</si>
  <si>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</si>
  <si>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</si>
  <si>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</si>
  <si>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</si>
  <si>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</si>
  <si>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</si>
  <si>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</si>
  <si>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</si>
  <si>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</si>
  <si>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</si>
  <si>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</si>
  <si>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</si>
  <si>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</si>
  <si>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</si>
  <si>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</si>
  <si>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</si>
  <si>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</si>
  <si>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</si>
  <si>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</si>
  <si>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</si>
  <si>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</si>
  <si>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</si>
  <si>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</si>
  <si>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</si>
  <si>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</si>
  <si>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</si>
  <si>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</si>
  <si>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</si>
  <si>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</si>
  <si>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</si>
  <si>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</si>
  <si>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</si>
  <si>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</si>
  <si>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</si>
  <si>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</si>
  <si>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</si>
  <si>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</si>
  <si>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</si>
  <si>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</si>
  <si>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</si>
  <si>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</si>
  <si>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</si>
  <si>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</si>
  <si>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</si>
  <si>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</si>
  <si>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</si>
  <si>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</si>
  <si>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</si>
  <si>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</si>
  <si>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</si>
  <si>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</si>
  <si>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</si>
  <si>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</si>
  <si>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</si>
  <si>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</si>
  <si>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</si>
  <si>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</si>
  <si>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</si>
  <si>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</si>
  <si>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</si>
  <si>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</si>
  <si>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</si>
  <si>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</si>
  <si>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</si>
  <si>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</si>
  <si>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</si>
  <si>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</si>
  <si>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</si>
  <si>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</si>
  <si>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</si>
  <si>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</si>
  <si>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</si>
  <si>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</si>
  <si>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</si>
  <si>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</si>
  <si>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</si>
  <si>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</si>
  <si>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</si>
  <si>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</si>
  <si>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</si>
  <si>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</si>
  <si>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</si>
  <si>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</si>
  <si>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</si>
  <si>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</si>
  <si>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</si>
  <si>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</si>
  <si>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</si>
  <si>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</si>
  <si>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</si>
  <si>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</si>
  <si>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</si>
  <si>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</si>
  <si>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</si>
  <si>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</si>
  <si>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</si>
  <si>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</si>
  <si>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</si>
  <si>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</si>
  <si>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</si>
  <si>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</si>
  <si>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</si>
  <si>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</si>
  <si>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</si>
  <si>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</si>
  <si>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</si>
  <si>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</si>
  <si>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</si>
  <si>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</si>
  <si>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</si>
  <si>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</si>
  <si>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</si>
  <si>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</si>
  <si>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</si>
  <si>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</si>
  <si>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</si>
  <si>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</si>
  <si>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</si>
  <si>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</si>
  <si>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</si>
  <si>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</si>
  <si>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</si>
  <si>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</si>
  <si>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</si>
  <si>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</si>
  <si>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</si>
  <si>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</si>
  <si>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</si>
  <si>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</si>
  <si>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</si>
  <si>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</si>
  <si>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</si>
  <si>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</si>
  <si>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</si>
  <si>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</si>
  <si>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</si>
  <si>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</si>
  <si>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</si>
  <si>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</si>
  <si>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</si>
  <si>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</si>
  <si>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</si>
  <si>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</si>
  <si>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</si>
  <si>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</si>
  <si>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</si>
  <si>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</si>
  <si>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</si>
  <si>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</si>
  <si>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</si>
  <si>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</si>
  <si>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</si>
  <si>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</si>
  <si>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</si>
  <si>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</si>
  <si>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</si>
  <si>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</si>
  <si>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</si>
  <si>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</si>
  <si>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</si>
  <si>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</si>
  <si>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</si>
  <si>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</si>
  <si>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</si>
  <si>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</si>
  <si>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</si>
  <si>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</si>
  <si>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</si>
  <si>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</si>
  <si>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</si>
  <si>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</si>
  <si>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</si>
  <si>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</si>
  <si>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</si>
  <si>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</si>
  <si>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</si>
  <si>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</si>
  <si>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</si>
  <si>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</si>
  <si>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</si>
  <si>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</si>
  <si>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</si>
  <si>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</si>
  <si>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</si>
  <si>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</si>
  <si>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</si>
  <si>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</si>
  <si>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</si>
  <si>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</si>
  <si>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</si>
  <si>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</si>
  <si>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</si>
  <si>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</si>
  <si>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</si>
  <si>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</si>
  <si>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</si>
  <si>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</si>
  <si>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</si>
  <si>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</si>
  <si>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</si>
  <si>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</si>
  <si>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</si>
  <si>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</si>
  <si>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</si>
  <si>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</si>
  <si>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</si>
  <si>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</si>
  <si>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</si>
  <si>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</si>
  <si>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</si>
  <si>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</si>
  <si>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</si>
  <si>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</si>
  <si>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</si>
  <si>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</si>
  <si>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</si>
  <si>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</si>
  <si>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</si>
  <si>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</si>
  <si>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</si>
  <si>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</si>
  <si>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</si>
  <si>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</si>
  <si>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</si>
  <si>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</si>
  <si>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</si>
  <si>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</si>
  <si>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</si>
  <si>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</si>
  <si>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</si>
  <si>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</si>
  <si>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</si>
  <si>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</si>
  <si>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</si>
  <si>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</si>
  <si>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</si>
  <si>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</si>
  <si>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</si>
  <si>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</si>
  <si>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</si>
  <si>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</si>
  <si>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</si>
  <si>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</si>
  <si>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</si>
  <si>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</si>
  <si>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</si>
  <si>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</si>
  <si>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</si>
  <si>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</si>
  <si>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</si>
  <si>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</si>
  <si>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</si>
  <si>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</si>
  <si>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</si>
  <si>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</si>
  <si>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</si>
  <si>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</si>
  <si>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</si>
  <si>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</si>
  <si>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</si>
  <si>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</si>
  <si>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</si>
  <si>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</si>
  <si>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</si>
  <si>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</si>
  <si>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</si>
  <si>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</si>
  <si>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</si>
  <si>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</si>
  <si>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</si>
  <si>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</si>
  <si>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</si>
  <si>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</si>
  <si>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</si>
  <si>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</si>
  <si>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</si>
  <si>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</si>
  <si>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</si>
  <si>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</si>
  <si>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</si>
  <si>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</si>
  <si>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</si>
  <si>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</si>
  <si>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</si>
  <si>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</si>
  <si>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</si>
  <si>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</si>
  <si>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</si>
  <si>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</si>
  <si>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</si>
  <si>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</si>
  <si>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</si>
  <si>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</si>
  <si>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</si>
  <si>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</si>
  <si>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</si>
  <si>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</si>
  <si>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</si>
  <si>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</si>
  <si>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</si>
  <si>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</si>
  <si>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</si>
  <si>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</si>
  <si>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</si>
  <si>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</si>
  <si>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</si>
  <si>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</si>
  <si>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</si>
  <si>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</si>
  <si>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</si>
  <si>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</si>
  <si>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</si>
  <si>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</si>
  <si>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</si>
  <si>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</si>
  <si>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</si>
  <si>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</si>
  <si>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</si>
  <si>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</si>
  <si>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</si>
  <si>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</si>
  <si>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</si>
  <si>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</si>
  <si>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</si>
  <si>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</si>
  <si>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</si>
  <si>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</si>
  <si>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</si>
  <si>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</si>
  <si>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</si>
  <si>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</si>
  <si>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</si>
  <si>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</si>
  <si>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</si>
  <si>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</si>
  <si>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</si>
  <si>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</si>
  <si>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</si>
  <si>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</si>
  <si>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</si>
  <si>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</si>
  <si>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</si>
  <si>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</si>
  <si>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</si>
  <si>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</si>
  <si>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</si>
  <si>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</si>
  <si>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</si>
  <si>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</si>
  <si>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</si>
  <si>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</si>
  <si>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</si>
  <si>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</si>
  <si>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</si>
  <si>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</si>
  <si>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</si>
  <si>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</si>
  <si>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</si>
  <si>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</si>
  <si>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</si>
  <si>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</si>
  <si>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</si>
  <si>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</si>
  <si>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</si>
  <si>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</si>
  <si>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</si>
  <si>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</si>
  <si>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</si>
  <si>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</si>
  <si>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</si>
  <si>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</si>
  <si>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</si>
  <si>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</si>
  <si>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</si>
  <si>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</si>
  <si>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</si>
  <si>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</si>
  <si>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</si>
  <si>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</si>
  <si>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</si>
  <si>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</si>
  <si>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</si>
  <si>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</si>
  <si>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</si>
  <si>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</si>
  <si>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</si>
  <si>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</si>
  <si>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</si>
  <si>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</si>
  <si>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</si>
  <si>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</si>
  <si>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</si>
  <si>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</si>
  <si>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</si>
  <si>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</si>
  <si>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</si>
  <si>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</si>
  <si>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</si>
  <si>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</si>
  <si>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</si>
  <si>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</si>
  <si>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</si>
  <si>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</si>
  <si>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</si>
  <si>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</si>
  <si>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</si>
  <si>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</si>
  <si>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</si>
  <si>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</si>
  <si>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</si>
  <si>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</si>
  <si>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</si>
  <si>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</si>
  <si>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</si>
  <si>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</si>
  <si>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</si>
  <si>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</si>
  <si>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</si>
  <si>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</si>
  <si>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</si>
  <si>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</si>
  <si>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</si>
  <si>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</si>
  <si>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</si>
  <si>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</si>
  <si>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</si>
  <si>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</si>
  <si>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</si>
  <si>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</si>
  <si>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</si>
  <si>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</si>
  <si>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</si>
  <si>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</si>
  <si>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</si>
  <si>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</si>
  <si>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</si>
  <si>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</si>
  <si>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</si>
  <si>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</si>
  <si>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</si>
  <si>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</si>
  <si>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</si>
  <si>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</si>
  <si>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</si>
  <si>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</si>
  <si>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</si>
  <si>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</si>
  <si>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</si>
  <si>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</si>
  <si>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</si>
  <si>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</si>
  <si>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</si>
  <si>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</si>
  <si>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</si>
  <si>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</si>
  <si>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</si>
  <si>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</si>
  <si>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</si>
  <si>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</si>
  <si>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</si>
  <si>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</si>
  <si>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</si>
  <si>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</si>
  <si>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</si>
  <si>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</si>
  <si>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</si>
  <si>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</si>
  <si>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</si>
  <si>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</si>
  <si>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</si>
  <si>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</si>
  <si>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</si>
  <si>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</si>
  <si>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</si>
  <si>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</si>
  <si>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</si>
  <si>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</si>
  <si>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</si>
  <si>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</si>
  <si>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</si>
  <si>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</si>
  <si>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</si>
  <si>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</si>
  <si>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</si>
  <si>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</si>
  <si>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</si>
  <si>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</si>
  <si>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</si>
  <si>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</si>
  <si>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</si>
  <si>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</si>
  <si>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</si>
  <si>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</si>
  <si>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</si>
  <si>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</si>
  <si>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</si>
  <si>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</si>
  <si>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</si>
  <si>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</si>
  <si>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</si>
  <si>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</si>
  <si>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</si>
  <si>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</si>
  <si>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</si>
  <si>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</si>
  <si>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</si>
  <si>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</si>
  <si>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</si>
  <si>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</si>
  <si>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</si>
  <si>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</si>
  <si>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</si>
  <si>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</si>
  <si>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</si>
  <si>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</si>
  <si>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</si>
  <si>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</si>
  <si>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</si>
  <si>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</si>
  <si>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</si>
  <si>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</si>
  <si>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</si>
  <si>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</si>
  <si>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</si>
  <si>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</si>
  <si>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</si>
  <si>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</si>
  <si>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</si>
  <si>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</si>
  <si>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</si>
  <si>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</si>
  <si>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</si>
  <si>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</si>
  <si>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</si>
  <si>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</si>
  <si>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</si>
  <si>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</si>
  <si>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</si>
  <si>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</si>
  <si>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</si>
  <si>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</si>
  <si>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</si>
  <si>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</si>
  <si>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</si>
  <si>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</si>
  <si>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</si>
  <si>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</si>
  <si>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</si>
  <si>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</si>
  <si>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</si>
  <si>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</si>
  <si>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</si>
  <si>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</si>
  <si>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</si>
  <si>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</si>
  <si>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</si>
  <si>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</si>
  <si>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</si>
  <si>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</si>
  <si>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</si>
  <si>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</si>
  <si>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</si>
  <si>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</si>
  <si>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</si>
  <si>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</si>
  <si>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</si>
  <si>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</si>
  <si>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</si>
  <si>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</si>
  <si>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</si>
  <si>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</si>
  <si>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</si>
  <si>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</si>
  <si>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</si>
  <si>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</si>
  <si>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</si>
  <si>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</si>
  <si>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</si>
  <si>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</si>
  <si>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</si>
  <si>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</si>
  <si>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</si>
  <si>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</si>
  <si>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</si>
  <si>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</si>
  <si>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</si>
  <si>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</si>
  <si>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</si>
  <si>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</si>
  <si>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</si>
  <si>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</si>
  <si>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</si>
  <si>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</si>
  <si>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</si>
  <si>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</si>
  <si>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</si>
  <si>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</si>
  <si>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</si>
  <si>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</si>
  <si>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</si>
  <si>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</si>
  <si>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</si>
  <si>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</si>
  <si>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</si>
  <si>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</si>
  <si>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</si>
  <si>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</si>
  <si>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</si>
  <si>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</si>
  <si>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</si>
  <si>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</si>
  <si>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</si>
  <si>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</si>
  <si>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</si>
  <si>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</si>
  <si>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</si>
  <si>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</si>
  <si>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</si>
  <si>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</si>
  <si>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</si>
  <si>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</si>
  <si>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</si>
  <si>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</si>
  <si>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</si>
  <si>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</si>
  <si>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</si>
  <si>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</si>
  <si>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</si>
  <si>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</si>
  <si>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</si>
  <si>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</si>
  <si>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</si>
  <si>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</si>
  <si>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</si>
  <si>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</si>
  <si>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</si>
  <si>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</si>
  <si>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</si>
  <si>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</si>
  <si>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</si>
  <si>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</si>
  <si>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</si>
  <si>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</si>
  <si>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</si>
  <si>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</si>
  <si>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</si>
  <si>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</si>
  <si>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</si>
  <si>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</si>
  <si>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</si>
  <si>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</si>
  <si>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</si>
  <si>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</si>
  <si>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</si>
  <si>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</si>
  <si>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</si>
  <si>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</si>
  <si>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</si>
  <si>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</si>
  <si>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</si>
  <si>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</si>
  <si>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</si>
  <si>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</si>
  <si>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</si>
  <si>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</si>
  <si>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</si>
  <si>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</si>
  <si>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</si>
  <si>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</si>
  <si>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</si>
  <si>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</si>
  <si>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</si>
  <si>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</si>
  <si>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</si>
  <si>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</si>
  <si>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</si>
  <si>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</si>
  <si>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</si>
  <si>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</si>
  <si>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</si>
  <si>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</si>
  <si>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</si>
  <si>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</si>
  <si>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</si>
  <si>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</si>
  <si>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</si>
  <si>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</si>
  <si>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</si>
  <si>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</si>
  <si>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</si>
  <si>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</si>
  <si>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</si>
  <si>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</si>
  <si>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</si>
  <si>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</si>
  <si>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</si>
  <si>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</si>
  <si>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</si>
  <si>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</si>
  <si>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</si>
  <si>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</si>
  <si>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</si>
  <si>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</si>
  <si>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</si>
  <si>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</si>
  <si>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</si>
  <si>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</si>
  <si>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</si>
  <si>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</si>
  <si>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</si>
  <si>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</si>
  <si>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</si>
  <si>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</si>
  <si>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</si>
  <si>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</si>
  <si>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</si>
  <si>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</si>
  <si>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</si>
  <si>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</si>
  <si>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</si>
  <si>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</si>
  <si>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</si>
  <si>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</si>
  <si>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</si>
  <si>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</si>
  <si>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</si>
  <si>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</si>
  <si>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</si>
  <si>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</si>
  <si>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</si>
  <si>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</si>
  <si>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</si>
  <si>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</si>
  <si>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</si>
  <si>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</si>
  <si>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</si>
  <si>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</si>
  <si>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</si>
  <si>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</si>
  <si>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</si>
  <si>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</si>
  <si>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</si>
  <si>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</si>
  <si>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</si>
  <si>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</si>
  <si>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</si>
  <si>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</si>
  <si>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</si>
  <si>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</si>
  <si>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</si>
  <si>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</si>
  <si>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</si>
  <si>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</si>
  <si>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</si>
  <si>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</si>
  <si>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</si>
  <si>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</si>
  <si>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</si>
  <si>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</si>
  <si>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</si>
  <si>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</si>
  <si>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</si>
  <si>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</si>
  <si>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</si>
  <si>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</si>
  <si>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</si>
  <si>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</si>
  <si>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</si>
  <si>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</si>
  <si>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</si>
  <si>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</si>
  <si>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</si>
  <si>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</si>
  <si>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</si>
  <si>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</si>
  <si>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</si>
  <si>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</si>
  <si>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</si>
  <si>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</si>
  <si>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</si>
  <si>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</si>
  <si>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</si>
  <si>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</si>
  <si>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</si>
  <si>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</si>
  <si>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</si>
  <si>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</si>
  <si>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</si>
  <si>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</si>
  <si>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</si>
  <si>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</si>
  <si>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</si>
  <si>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</si>
  <si>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</si>
  <si>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</si>
  <si>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</si>
  <si>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</si>
  <si>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</si>
  <si>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</si>
  <si>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</si>
  <si>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</si>
  <si>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</si>
  <si>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</si>
  <si>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</si>
  <si>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</si>
  <si>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</si>
  <si>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</si>
  <si>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</si>
  <si>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</si>
  <si>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</si>
  <si>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</si>
  <si>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</si>
  <si>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</si>
  <si>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</si>
  <si>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</si>
  <si>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</si>
  <si>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</si>
  <si>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</si>
  <si>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</si>
  <si>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</si>
  <si>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</si>
  <si>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</si>
  <si>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</si>
  <si>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</si>
  <si>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</si>
  <si>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</si>
  <si>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</si>
  <si>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</si>
  <si>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</si>
  <si>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</si>
  <si>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</si>
  <si>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</si>
  <si>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</si>
  <si>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</si>
  <si>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</si>
  <si>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</si>
  <si>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</si>
  <si>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</si>
  <si>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</si>
  <si>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</si>
  <si>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</si>
  <si>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</si>
  <si>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</si>
  <si>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</si>
  <si>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</si>
  <si>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</si>
  <si>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</si>
  <si>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</si>
  <si>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</si>
  <si>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</si>
  <si>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</si>
  <si>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</si>
  <si>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</si>
  <si>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</si>
  <si>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</si>
  <si>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</si>
  <si>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</si>
  <si>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</si>
  <si>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</si>
  <si>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</si>
  <si>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</si>
  <si>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</si>
  <si>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</si>
  <si>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</si>
  <si>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</si>
  <si>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</si>
  <si>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</si>
  <si>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</si>
  <si>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</si>
  <si>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</si>
  <si>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</si>
  <si>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</si>
  <si>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</si>
  <si>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</si>
  <si>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</si>
  <si>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</si>
  <si>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</si>
  <si>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</si>
  <si>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</si>
  <si>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</si>
  <si>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</si>
  <si>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</si>
  <si>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</si>
  <si>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</si>
  <si>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</si>
  <si>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</si>
  <si>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</si>
  <si>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</si>
  <si>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</si>
  <si>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</si>
  <si>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</si>
  <si>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</si>
  <si>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</si>
  <si>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</si>
  <si>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</si>
  <si>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</si>
  <si>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</si>
  <si>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</si>
  <si>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</si>
  <si>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</si>
  <si>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</si>
  <si>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</si>
  <si>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</si>
  <si>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</si>
  <si>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</si>
  <si>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</si>
  <si>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</si>
  <si>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</si>
  <si>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</si>
  <si>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</si>
  <si>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</si>
  <si>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</si>
  <si>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</si>
  <si>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</si>
  <si>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</si>
  <si>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</si>
  <si>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</si>
  <si>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</si>
  <si>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</si>
  <si>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</si>
  <si>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</si>
  <si>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</si>
  <si>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</si>
  <si>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</si>
  <si>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</si>
  <si>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</si>
  <si>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</si>
  <si>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</si>
  <si>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</si>
  <si>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</si>
  <si>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</si>
  <si>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</si>
  <si>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</si>
  <si>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</si>
  <si>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</si>
  <si>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</si>
  <si>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</si>
  <si>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</si>
  <si>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</si>
  <si>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</si>
  <si>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</si>
  <si>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</si>
  <si>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</si>
  <si>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</si>
  <si>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</si>
  <si>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</si>
  <si>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</si>
  <si>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</si>
  <si>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</si>
  <si>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</si>
  <si>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</si>
  <si>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</si>
  <si>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</si>
  <si>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</si>
  <si>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</si>
  <si>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</si>
  <si>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</si>
  <si>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</si>
  <si>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</si>
  <si>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</si>
  <si>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</si>
  <si>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</si>
  <si>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</si>
  <si>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</si>
  <si>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</si>
  <si>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</si>
  <si>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</si>
  <si>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</si>
  <si>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</si>
  <si>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</si>
  <si>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</si>
  <si>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</si>
  <si>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</si>
  <si>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</si>
  <si>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</si>
  <si>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</si>
  <si>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</si>
  <si>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</si>
  <si>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</si>
  <si>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</si>
  <si>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</si>
  <si>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</si>
  <si>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</si>
  <si>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</si>
  <si>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</si>
  <si>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</si>
  <si>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</si>
  <si>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</si>
  <si>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</si>
  <si>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</si>
  <si>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</si>
  <si>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</si>
  <si>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</si>
  <si>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</si>
  <si>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</si>
  <si>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</si>
  <si>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</si>
  <si>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</si>
  <si>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</si>
  <si>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</si>
  <si>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</si>
  <si>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</si>
  <si>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</si>
  <si>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</si>
  <si>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</si>
  <si>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</si>
  <si>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</si>
  <si>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</si>
  <si>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</si>
  <si>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</si>
  <si>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</si>
  <si>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</si>
  <si>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</si>
  <si>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</si>
  <si>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</si>
  <si>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</si>
  <si>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</si>
  <si>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</si>
  <si>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</si>
  <si>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</si>
  <si>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</si>
  <si>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</si>
  <si>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</si>
  <si>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</si>
  <si>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</si>
  <si>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</si>
  <si>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</si>
  <si>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</si>
  <si>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</si>
  <si>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</si>
  <si>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</si>
  <si>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</si>
  <si>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</si>
  <si>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</si>
  <si>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</si>
  <si>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</si>
  <si>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</si>
  <si>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</si>
  <si>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</si>
  <si>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</si>
  <si>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</si>
  <si>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</si>
  <si>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</si>
  <si>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</si>
  <si>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</si>
  <si>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</si>
  <si>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</si>
  <si>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</si>
  <si>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</si>
  <si>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</si>
  <si>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</si>
  <si>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</si>
  <si>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</si>
  <si>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</si>
  <si>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</si>
  <si>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</si>
  <si>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</si>
  <si>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</si>
  <si>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</si>
  <si>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</si>
  <si>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</si>
  <si>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</si>
  <si>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</si>
  <si>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</si>
  <si>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</si>
  <si>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</si>
  <si>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</si>
  <si>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</si>
  <si>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</si>
  <si>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</si>
  <si>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</si>
  <si>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</si>
  <si>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</si>
  <si>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</si>
  <si>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</si>
  <si>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</si>
  <si>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</si>
  <si>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</si>
  <si>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</si>
  <si>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</si>
  <si>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</si>
  <si>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</si>
  <si>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</si>
  <si>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</si>
  <si>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</si>
  <si>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</si>
  <si>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</si>
  <si>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</si>
  <si>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</si>
  <si>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</si>
  <si>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</si>
  <si>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</si>
  <si>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</si>
  <si>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</si>
  <si>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</si>
  <si>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</si>
  <si>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</si>
  <si>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</si>
  <si>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</si>
  <si>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</si>
  <si>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</si>
  <si>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</si>
  <si>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</si>
  <si>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</si>
  <si>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</si>
  <si>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</si>
  <si>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</si>
  <si>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</si>
  <si>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</si>
  <si>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</si>
  <si>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</si>
  <si>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</si>
  <si>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</si>
  <si>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</si>
  <si>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</si>
  <si>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</si>
  <si>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</si>
  <si>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</si>
  <si>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</si>
  <si>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</si>
  <si>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</si>
  <si>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</si>
  <si>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</si>
  <si>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</si>
  <si>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</si>
  <si>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</si>
  <si>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</si>
  <si>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</si>
  <si>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</si>
  <si>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</si>
  <si>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</si>
  <si>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</si>
  <si>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</si>
  <si>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</si>
  <si>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</si>
  <si>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</si>
  <si>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</si>
  <si>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</si>
  <si>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</si>
  <si>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</si>
  <si>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</si>
  <si>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</si>
  <si>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</si>
  <si>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</si>
  <si>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</si>
  <si>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</si>
  <si>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</si>
  <si>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</si>
  <si>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</si>
  <si>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</si>
  <si>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</si>
  <si>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</si>
  <si>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</si>
  <si>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</si>
  <si>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</si>
  <si>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</si>
  <si>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</si>
  <si>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</si>
  <si>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</si>
  <si>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</si>
  <si>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</si>
  <si>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</si>
  <si>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</si>
  <si>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</si>
  <si>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</si>
  <si>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</si>
  <si>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</si>
  <si>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</si>
  <si>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</si>
  <si>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</si>
  <si>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</si>
  <si>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</si>
  <si>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</si>
  <si>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</si>
  <si>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</si>
  <si>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</si>
  <si>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</si>
  <si>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</si>
  <si>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</si>
  <si>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</si>
  <si>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</si>
  <si>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</si>
  <si>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</si>
  <si>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</si>
  <si>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</si>
  <si>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</si>
  <si>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</si>
  <si>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</si>
  <si>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</si>
  <si>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</si>
  <si>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</si>
  <si>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</si>
  <si>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</si>
  <si>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</si>
  <si>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</si>
  <si>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</si>
  <si>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</si>
  <si>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</si>
  <si>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</si>
  <si>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</si>
  <si>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</si>
  <si>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</si>
  <si>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</si>
  <si>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</si>
  <si>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</si>
  <si>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</si>
  <si>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</si>
  <si>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</si>
  <si>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</si>
  <si>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</si>
  <si>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</si>
  <si>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</si>
  <si>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</si>
  <si>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</si>
  <si>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</si>
  <si>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</si>
  <si>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</si>
  <si>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</si>
  <si>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</si>
  <si>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</si>
  <si>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</si>
  <si>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</si>
  <si>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</si>
  <si>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</si>
  <si>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</si>
  <si>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</si>
  <si>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</si>
  <si>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</si>
  <si>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</si>
  <si>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</si>
  <si>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</si>
  <si>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</si>
  <si>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</si>
  <si>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</si>
  <si>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</si>
  <si>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</si>
  <si>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</si>
  <si>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</si>
  <si>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</si>
  <si>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</si>
  <si>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</si>
  <si>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</si>
  <si>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</si>
  <si>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</si>
  <si>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</si>
  <si>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</si>
  <si>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</si>
  <si>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</si>
  <si>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</si>
  <si>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</si>
  <si>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</si>
  <si>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</si>
  <si>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</si>
  <si>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</si>
  <si>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</si>
  <si>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</si>
  <si>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</si>
  <si>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</si>
  <si>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</si>
  <si>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</si>
  <si>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</si>
  <si>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</si>
  <si>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</si>
  <si>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</si>
  <si>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</si>
  <si>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</si>
  <si>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</si>
  <si>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</si>
  <si>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</si>
  <si>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</si>
  <si>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</si>
  <si>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</si>
  <si>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</si>
  <si>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</si>
  <si>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</si>
  <si>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</si>
  <si>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</si>
  <si>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</si>
  <si>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</si>
  <si>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</si>
  <si>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</si>
  <si>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</si>
  <si>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</si>
  <si>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</si>
  <si>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</si>
  <si>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</si>
  <si>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</si>
  <si>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</si>
  <si>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</si>
  <si>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</si>
  <si>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</si>
  <si>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</si>
  <si>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</si>
  <si>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</si>
  <si>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</si>
  <si>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</si>
  <si>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</si>
  <si>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</si>
  <si>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</si>
  <si>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</si>
  <si>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</si>
  <si>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</si>
  <si>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</si>
  <si>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</si>
  <si>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</si>
  <si>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</si>
  <si>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</si>
  <si>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</si>
  <si>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</si>
  <si>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</si>
  <si>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</si>
  <si>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</si>
  <si>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</si>
  <si>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</si>
  <si>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</si>
  <si>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</si>
  <si>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</si>
  <si>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</si>
  <si>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</si>
  <si>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</si>
  <si>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</si>
  <si>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</si>
  <si>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</si>
  <si>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</si>
  <si>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</si>
  <si>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</si>
  <si>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</si>
  <si>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</si>
  <si>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</si>
  <si>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</si>
  <si>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</si>
  <si>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</si>
  <si>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</si>
  <si>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</si>
  <si>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</si>
  <si>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</si>
  <si>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</si>
  <si>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</si>
  <si>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</si>
  <si>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</si>
  <si>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</si>
  <si>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</si>
  <si>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</si>
  <si>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</si>
  <si>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</si>
  <si>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</si>
  <si>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</si>
  <si>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</si>
  <si>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</si>
  <si>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</si>
  <si>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</si>
  <si>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</si>
  <si>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</si>
  <si>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</si>
  <si>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</si>
  <si>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</si>
  <si>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</si>
  <si>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</si>
  <si>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</si>
  <si>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</si>
  <si>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</si>
  <si>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</si>
  <si>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</si>
  <si>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</si>
  <si>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</si>
  <si>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</si>
  <si>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</si>
  <si>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</si>
  <si>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</si>
  <si>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</si>
  <si>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</si>
  <si>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</si>
  <si>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</si>
  <si>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</si>
  <si>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</si>
  <si>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</si>
  <si>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</si>
  <si>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</si>
  <si>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</si>
  <si>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</si>
  <si>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</si>
  <si>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</si>
  <si>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</si>
  <si>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</si>
  <si>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</si>
  <si>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</si>
  <si>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</si>
  <si>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</si>
  <si>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</si>
  <si>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</si>
  <si>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</si>
  <si>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</si>
  <si>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</si>
  <si>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</si>
  <si>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</si>
  <si>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</si>
  <si>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</si>
  <si>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</si>
  <si>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</si>
  <si>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</si>
  <si>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</si>
  <si>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</si>
  <si>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</si>
  <si>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</si>
  <si>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</si>
  <si>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</si>
  <si>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</si>
  <si>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</si>
  <si>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</si>
  <si>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</si>
  <si>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</si>
  <si>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</si>
  <si>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</si>
  <si>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</si>
  <si>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</si>
  <si>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</si>
  <si>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</si>
  <si>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</si>
  <si>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</si>
  <si>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</si>
  <si>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</si>
  <si>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</si>
  <si>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</si>
  <si>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</si>
  <si>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</si>
  <si>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</si>
  <si>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</si>
  <si>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</si>
  <si>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</si>
  <si>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</si>
  <si>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</si>
  <si>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</si>
  <si>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</si>
  <si>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</si>
  <si>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</si>
  <si>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</si>
  <si>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</si>
  <si>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</si>
  <si>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</si>
  <si>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</si>
  <si>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</si>
  <si>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</si>
  <si>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</si>
  <si>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</si>
  <si>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</si>
  <si>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</si>
  <si>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</si>
  <si>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</si>
  <si>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</si>
  <si>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</si>
  <si>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</si>
  <si>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</si>
  <si>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</si>
  <si>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</si>
  <si>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</si>
  <si>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</si>
  <si>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</si>
  <si>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</si>
  <si>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</si>
  <si>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</si>
  <si>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</si>
  <si>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</si>
  <si>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</si>
  <si>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</si>
  <si>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</si>
  <si>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</si>
  <si>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</si>
  <si>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</si>
  <si>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</si>
  <si>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</si>
  <si>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</si>
  <si>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</si>
  <si>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</si>
  <si>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</si>
  <si>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</si>
  <si>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</si>
  <si>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</si>
  <si>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</si>
  <si>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</si>
  <si>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</si>
  <si>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</si>
  <si>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</si>
  <si>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</si>
  <si>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</si>
  <si>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</si>
  <si>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</si>
  <si>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</si>
  <si>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</si>
  <si>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</si>
  <si>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</si>
  <si>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</si>
  <si>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</si>
  <si>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</si>
  <si>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</si>
  <si>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</si>
  <si>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</si>
  <si>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</si>
  <si>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</si>
  <si>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</si>
  <si>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</si>
  <si>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</si>
  <si>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</si>
  <si>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</si>
  <si>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</si>
  <si>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</si>
  <si>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</si>
  <si>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</si>
  <si>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</si>
  <si>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</si>
  <si>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</si>
  <si>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</si>
  <si>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</si>
  <si>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</si>
  <si>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</si>
  <si>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</si>
  <si>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</si>
  <si>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</si>
  <si>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</si>
  <si>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</si>
  <si>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</si>
  <si>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</si>
  <si>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</si>
  <si>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</si>
  <si>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</si>
  <si>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</si>
  <si>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</si>
  <si>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</si>
  <si>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</si>
  <si>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</si>
  <si>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</si>
  <si>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</si>
  <si>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</si>
  <si>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</si>
  <si>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</si>
  <si>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</si>
  <si>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</si>
  <si>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</si>
  <si>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</si>
  <si>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</si>
  <si>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</si>
  <si>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</si>
  <si>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</si>
  <si>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</si>
  <si>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</si>
  <si>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</si>
  <si>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</si>
  <si>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</si>
  <si>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</si>
  <si>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</si>
  <si>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</si>
  <si>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</si>
  <si>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</si>
  <si>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</si>
  <si>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</si>
  <si>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</si>
  <si>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</si>
  <si>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</si>
  <si>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</si>
  <si>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</si>
  <si>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</si>
  <si>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</si>
  <si>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</si>
  <si>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</si>
  <si>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</si>
  <si>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</si>
  <si>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</si>
  <si>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</si>
  <si>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</si>
  <si>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</si>
  <si>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</si>
  <si>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</si>
  <si>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</si>
  <si>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</si>
  <si>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</si>
  <si>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</si>
  <si>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</si>
  <si>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</si>
  <si>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</si>
  <si>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</si>
  <si>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</si>
  <si>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</si>
  <si>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</si>
  <si>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</si>
  <si>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</si>
  <si>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</si>
  <si>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</si>
  <si>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</si>
  <si>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</si>
  <si>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</si>
  <si>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</si>
  <si>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</si>
  <si>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</si>
  <si>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</si>
  <si>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</si>
  <si>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</si>
  <si>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</si>
  <si>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</si>
  <si>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</si>
  <si>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</si>
  <si>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</si>
  <si>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</si>
  <si>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</si>
  <si>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</si>
  <si>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</si>
  <si>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</si>
  <si>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</si>
  <si>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</si>
  <si>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</si>
  <si>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</si>
  <si>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</si>
  <si>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</si>
  <si>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</si>
  <si>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</si>
  <si>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</si>
  <si>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</si>
  <si>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</si>
  <si>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</si>
  <si>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</si>
  <si>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</si>
  <si>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</si>
  <si>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</si>
  <si>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</si>
  <si>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</si>
  <si>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</si>
  <si>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</si>
  <si>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</si>
  <si>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</si>
  <si>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</si>
  <si>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</si>
  <si>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</si>
  <si>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</si>
  <si>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</si>
  <si>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</si>
  <si>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</si>
  <si>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</si>
  <si>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</si>
  <si>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</si>
  <si>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</si>
  <si>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</si>
  <si>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</si>
  <si>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</si>
  <si>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</si>
  <si>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</si>
  <si>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</si>
  <si>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</si>
  <si>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</si>
  <si>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</si>
  <si>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</si>
  <si>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</si>
  <si>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</si>
  <si>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</si>
  <si>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</si>
  <si>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</si>
  <si>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</si>
  <si>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</si>
  <si>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</si>
  <si>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</si>
  <si>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</si>
  <si>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</si>
  <si>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</si>
  <si>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</si>
  <si>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</si>
  <si>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</si>
  <si>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</si>
  <si>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</si>
  <si>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</si>
  <si>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</si>
  <si>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</si>
  <si>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</si>
  <si>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</si>
  <si>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</si>
  <si>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</si>
  <si>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</si>
  <si>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</si>
  <si>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</si>
  <si>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</si>
  <si>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</si>
  <si>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</si>
  <si>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</si>
  <si>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</si>
  <si>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</si>
  <si>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</si>
  <si>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</si>
  <si>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</si>
  <si>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</si>
  <si>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</si>
  <si>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</si>
  <si>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</si>
  <si>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</si>
  <si>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</si>
  <si>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</si>
  <si>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</si>
  <si>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</si>
  <si>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</si>
  <si>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</si>
  <si>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</si>
  <si>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</si>
  <si>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</si>
  <si>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</si>
  <si>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</si>
  <si>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</si>
  <si>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</si>
  <si>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</si>
  <si>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</si>
  <si>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</si>
  <si>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</si>
  <si>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</si>
  <si>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</si>
  <si>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</si>
  <si>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</si>
  <si>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</si>
  <si>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</si>
  <si>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</si>
  <si>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</si>
  <si>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</si>
  <si>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</si>
  <si>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</si>
  <si>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</si>
  <si>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</si>
  <si>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</si>
  <si>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</si>
  <si>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</si>
  <si>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</si>
  <si>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</si>
  <si>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</si>
  <si>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</si>
  <si>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</si>
  <si>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</si>
  <si>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</si>
  <si>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</si>
  <si>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</si>
  <si>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</si>
  <si>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</si>
  <si>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</si>
  <si>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</si>
  <si>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</si>
  <si>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</si>
  <si>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</si>
  <si>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</si>
  <si>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</si>
  <si>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</si>
  <si>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</si>
  <si>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</si>
  <si>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</si>
  <si>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</si>
  <si>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</si>
  <si>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</si>
  <si>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</si>
  <si>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</si>
  <si>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</si>
  <si>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</si>
  <si>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</si>
  <si>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</si>
  <si>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</si>
  <si>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</si>
  <si>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</si>
  <si>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</si>
  <si>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</si>
  <si>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</si>
  <si>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</si>
  <si>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</si>
  <si>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</si>
  <si>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</si>
  <si>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</si>
  <si>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</si>
  <si>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</si>
  <si>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</si>
  <si>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</si>
  <si>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</si>
  <si>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</si>
  <si>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</si>
  <si>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</si>
  <si>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</si>
  <si>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</si>
  <si>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</si>
  <si>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</si>
  <si>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</si>
  <si>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</si>
  <si>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</si>
  <si>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</si>
  <si>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</si>
  <si>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</si>
  <si>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</si>
  <si>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</si>
  <si>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</si>
  <si>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</si>
  <si>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</si>
  <si>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</si>
  <si>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</si>
  <si>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</si>
  <si>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</si>
  <si>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</si>
  <si>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</si>
  <si>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</si>
  <si>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</si>
  <si>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</si>
  <si>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</si>
  <si>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</si>
  <si>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</si>
  <si>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</si>
  <si>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</si>
  <si>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</si>
  <si>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</si>
  <si>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</si>
  <si>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</si>
  <si>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</si>
  <si>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</si>
  <si>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</si>
  <si>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</si>
  <si>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</si>
  <si>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</si>
  <si>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</si>
  <si>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</si>
  <si>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</si>
  <si>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</si>
  <si>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</si>
  <si>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</si>
  <si>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</si>
  <si>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</si>
  <si>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</si>
  <si>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</si>
  <si>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</si>
  <si>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</si>
  <si>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</si>
  <si>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</si>
  <si>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</si>
  <si>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</si>
  <si>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</si>
  <si>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</si>
  <si>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</si>
  <si>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</si>
  <si>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</si>
  <si>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</si>
  <si>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</si>
  <si>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</si>
  <si>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</si>
  <si>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</si>
  <si>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</si>
  <si>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</si>
  <si>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</si>
  <si>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</si>
  <si>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</si>
  <si>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</si>
  <si>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</si>
  <si>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</si>
  <si>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</si>
  <si>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</si>
  <si>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</si>
  <si>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</si>
  <si>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</si>
  <si>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</si>
  <si>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</si>
  <si>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</si>
  <si>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</si>
  <si>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</si>
  <si>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</si>
  <si>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</si>
  <si>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</si>
  <si>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</si>
  <si>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</si>
  <si>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</si>
  <si>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</si>
  <si>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</si>
  <si>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</si>
  <si>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</si>
  <si>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</si>
  <si>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</si>
  <si>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</si>
  <si>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</si>
  <si>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</si>
  <si>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</si>
  <si>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</si>
  <si>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</si>
  <si>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</si>
  <si>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</si>
  <si>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</si>
  <si>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</si>
  <si>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</si>
  <si>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</si>
  <si>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</si>
  <si>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</si>
  <si>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</si>
  <si>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</si>
  <si>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</si>
  <si>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</si>
  <si>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</si>
  <si>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</si>
  <si>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</si>
  <si>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</si>
  <si>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</si>
  <si>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</si>
  <si>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</si>
  <si>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</si>
  <si>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</si>
  <si>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</si>
  <si>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</si>
  <si>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</si>
  <si>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</si>
  <si>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</si>
  <si>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</si>
  <si>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</si>
  <si>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</si>
  <si>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</si>
  <si>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</si>
  <si>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</si>
  <si>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</si>
  <si>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</si>
  <si>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</si>
  <si>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</si>
  <si>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</si>
  <si>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</si>
  <si>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</si>
  <si>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</si>
  <si>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</si>
  <si>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</si>
  <si>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</si>
  <si>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</si>
  <si>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</si>
  <si>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</si>
  <si>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</si>
  <si>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</si>
  <si>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</si>
  <si>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</si>
  <si>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</si>
  <si>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</si>
  <si>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</si>
  <si>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</si>
  <si>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</si>
  <si>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</si>
  <si>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</si>
  <si>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</si>
  <si>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</si>
  <si>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</si>
  <si>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</si>
  <si>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</si>
  <si>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</si>
  <si>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</si>
  <si>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</si>
  <si>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</si>
  <si>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</si>
  <si>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</si>
  <si>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</si>
  <si>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</si>
  <si>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</si>
  <si>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</si>
  <si>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</si>
  <si>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</si>
  <si>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</si>
  <si>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</si>
  <si>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</si>
  <si>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</si>
  <si>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</si>
  <si>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</si>
  <si>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</si>
  <si>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</si>
  <si>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</si>
  <si>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</si>
  <si>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</si>
  <si>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</si>
  <si>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</si>
  <si>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</si>
  <si>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</si>
  <si>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</si>
  <si>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</si>
  <si>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</si>
  <si>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</si>
  <si>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</si>
  <si>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</si>
  <si>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</si>
  <si>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</si>
  <si>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</si>
  <si>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</si>
  <si>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</si>
  <si>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</si>
  <si>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</si>
  <si>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</si>
  <si>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</si>
  <si>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</si>
  <si>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</si>
  <si>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</si>
  <si>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</si>
  <si>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</si>
  <si>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</si>
  <si>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</si>
  <si>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</si>
  <si>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</si>
  <si>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</si>
  <si>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</si>
  <si>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</si>
  <si>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</si>
  <si>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</si>
  <si>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</si>
  <si>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</si>
  <si>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</si>
  <si>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</si>
  <si>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</si>
  <si>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</si>
  <si>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</si>
  <si>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</si>
  <si>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</si>
  <si>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</si>
  <si>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</si>
  <si>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</si>
  <si>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</si>
  <si>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</si>
  <si>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</si>
  <si>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</si>
  <si>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</si>
  <si>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</si>
  <si>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</si>
  <si>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</si>
  <si>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</si>
  <si>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</si>
  <si>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</si>
  <si>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</si>
  <si>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</si>
  <si>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</si>
  <si>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</si>
  <si>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</si>
  <si>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</si>
  <si>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</si>
  <si>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</si>
  <si>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</si>
  <si>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</si>
  <si>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</si>
  <si>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</si>
  <si>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</si>
  <si>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</si>
  <si>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</si>
  <si>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</si>
  <si>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</si>
  <si>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</si>
  <si>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</si>
  <si>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</si>
  <si>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</si>
  <si>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</si>
  <si>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</si>
  <si>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</si>
  <si>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</si>
  <si>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</si>
  <si>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</si>
  <si>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</si>
  <si>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</si>
  <si>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</si>
  <si>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</si>
  <si>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</si>
  <si>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</si>
  <si>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</si>
  <si>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</si>
  <si>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</si>
  <si>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</si>
  <si>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</si>
  <si>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</si>
  <si>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</si>
  <si>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</si>
  <si>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</si>
  <si>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</si>
  <si>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</si>
  <si>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</si>
  <si>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</si>
  <si>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</si>
  <si>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</si>
  <si>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</si>
  <si>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</si>
  <si>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</si>
  <si>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</si>
  <si>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</si>
  <si>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</si>
  <si>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</si>
  <si>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</si>
  <si>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</si>
  <si>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</si>
  <si>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</si>
  <si>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</si>
  <si>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</si>
  <si>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</si>
  <si>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</si>
  <si>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</si>
  <si>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</si>
  <si>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</si>
  <si>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</si>
  <si>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</si>
  <si>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</si>
  <si>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</si>
  <si>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</si>
  <si>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</si>
  <si>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</si>
  <si>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</si>
  <si>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</si>
  <si>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</si>
  <si>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</si>
  <si>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</si>
  <si>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</si>
  <si>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</si>
  <si>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</si>
  <si>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</si>
  <si>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</si>
  <si>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</si>
  <si>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</si>
  <si>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</si>
  <si>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</si>
  <si>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</si>
  <si>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</si>
  <si>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</si>
  <si>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</si>
  <si>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</si>
  <si>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</si>
  <si>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</si>
  <si>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</si>
  <si>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</si>
  <si>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</si>
  <si>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</si>
  <si>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</si>
  <si>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</si>
  <si>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</si>
  <si>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</si>
  <si>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</si>
  <si>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</si>
  <si>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</si>
  <si>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</si>
  <si>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</si>
  <si>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</si>
  <si>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</si>
  <si>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</si>
  <si>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</si>
  <si>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</si>
  <si>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</si>
  <si>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</si>
  <si>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</si>
  <si>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</si>
  <si>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</si>
  <si>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</si>
  <si>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</si>
  <si>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</si>
  <si>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</si>
  <si>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</si>
  <si>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</si>
  <si>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</si>
  <si>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</si>
  <si>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</si>
  <si>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</si>
  <si>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</si>
  <si>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</si>
  <si>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</si>
  <si>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</si>
  <si>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</si>
  <si>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</si>
  <si>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</si>
  <si>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</si>
  <si>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</si>
  <si>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</si>
  <si>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</si>
  <si>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</si>
  <si>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</si>
  <si>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</si>
  <si>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</si>
  <si>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</si>
  <si>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</si>
  <si>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</si>
  <si>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</si>
  <si>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</si>
  <si>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</si>
  <si>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</si>
  <si>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</si>
  <si>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</si>
  <si>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</si>
  <si>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</si>
  <si>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</si>
  <si>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</si>
  <si>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</si>
  <si>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</si>
  <si>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</si>
  <si>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</si>
  <si>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</si>
  <si>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</si>
  <si>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</si>
  <si>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</si>
  <si>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</si>
  <si>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</si>
  <si>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</si>
  <si>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</si>
  <si>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</si>
  <si>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</si>
  <si>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</si>
  <si>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</si>
  <si>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</si>
  <si>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</si>
  <si>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</si>
  <si>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</si>
  <si>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</si>
  <si>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</si>
  <si>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</si>
  <si>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</si>
  <si>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</si>
  <si>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</si>
  <si>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</si>
  <si>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</si>
  <si>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</si>
  <si>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</si>
  <si>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</si>
  <si>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</si>
  <si>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</si>
  <si>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</si>
  <si>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</si>
  <si>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</si>
  <si>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</si>
  <si>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</si>
  <si>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</si>
  <si>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</si>
  <si>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</si>
  <si>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</si>
  <si>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</si>
  <si>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</si>
  <si>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</si>
  <si>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</si>
  <si>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</si>
  <si>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</si>
  <si>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</si>
  <si>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</si>
  <si>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</si>
  <si>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</si>
  <si>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</si>
  <si>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</si>
  <si>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</si>
  <si>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</si>
  <si>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</si>
  <si>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</si>
  <si>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</si>
  <si>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</si>
  <si>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</si>
  <si>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</si>
  <si>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</si>
  <si>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</si>
  <si>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</si>
  <si>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</si>
  <si>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</si>
  <si>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</si>
  <si>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</si>
  <si>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</si>
  <si>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</si>
  <si>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</si>
  <si>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</si>
  <si>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</si>
  <si>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</si>
  <si>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</si>
  <si>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</si>
  <si>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</si>
  <si>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</si>
  <si>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</si>
  <si>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</si>
  <si>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</si>
  <si>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</si>
  <si>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</si>
  <si>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</si>
  <si>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</si>
  <si>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</si>
  <si>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</si>
  <si>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</si>
  <si>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</si>
  <si>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</si>
  <si>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</si>
  <si>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</si>
  <si>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</si>
  <si>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</si>
  <si>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</si>
  <si>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</si>
  <si>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</si>
  <si>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</si>
  <si>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</si>
  <si>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</si>
  <si>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</si>
  <si>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</si>
  <si>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</si>
  <si>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</si>
  <si>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</si>
  <si>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</si>
  <si>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</si>
  <si>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</si>
  <si>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</si>
  <si>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</si>
  <si>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</si>
  <si>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</si>
  <si>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</si>
  <si>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</si>
  <si>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</si>
  <si>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</si>
  <si>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</si>
  <si>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</si>
  <si>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</si>
  <si>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</si>
  <si>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</si>
  <si>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</si>
  <si>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</si>
  <si>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</si>
  <si>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</si>
  <si>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</si>
  <si>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</si>
  <si>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</si>
  <si>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</si>
  <si>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</si>
  <si>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</si>
  <si>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</si>
  <si>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</si>
  <si>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</si>
  <si>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</si>
  <si>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</si>
  <si>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</si>
  <si>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</si>
  <si>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</si>
  <si>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</si>
  <si>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</si>
  <si>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</si>
  <si>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</si>
  <si>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</si>
  <si>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</si>
  <si>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</si>
  <si>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</si>
  <si>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</si>
  <si>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</si>
  <si>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</si>
  <si>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</si>
  <si>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</si>
  <si>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</si>
  <si>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</si>
  <si>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</si>
  <si>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</si>
  <si>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</si>
  <si>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</si>
  <si>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</si>
  <si>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</si>
  <si>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</si>
  <si>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</si>
  <si>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</si>
  <si>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</si>
  <si>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</si>
  <si>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</si>
  <si>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</si>
  <si>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</si>
  <si>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</si>
  <si>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</si>
  <si>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</si>
  <si>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</si>
  <si>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</si>
  <si>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</si>
  <si>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</si>
  <si>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</si>
  <si>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</si>
  <si>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</si>
  <si>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</si>
  <si>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</si>
  <si>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</si>
  <si>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</si>
  <si>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</si>
  <si>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</si>
  <si>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</si>
  <si>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</si>
  <si>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</si>
  <si>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</si>
  <si>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</si>
  <si>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</si>
  <si>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</si>
  <si>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</si>
  <si>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</si>
  <si>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</si>
  <si>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</si>
  <si>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</si>
  <si>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</si>
  <si>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</si>
  <si>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</si>
  <si>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</si>
  <si>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</si>
  <si>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</si>
  <si>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</si>
  <si>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</si>
  <si>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</si>
  <si>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</si>
  <si>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</si>
  <si>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</si>
  <si>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</si>
  <si>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</si>
  <si>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</si>
  <si>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</si>
  <si>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</si>
  <si>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</si>
  <si>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</si>
  <si>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</si>
  <si>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</si>
  <si>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</si>
  <si>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</si>
  <si>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</si>
  <si>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</si>
  <si>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</si>
  <si>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</si>
  <si>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</si>
  <si>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</si>
  <si>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</si>
  <si>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</si>
  <si>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</si>
  <si>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</si>
  <si>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</si>
  <si>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</si>
  <si>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</si>
  <si>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</si>
  <si>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</si>
  <si>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</si>
  <si>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</si>
  <si>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</si>
  <si>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</si>
  <si>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</si>
  <si>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</si>
  <si>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</si>
  <si>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</si>
  <si>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</si>
  <si>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</si>
  <si>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</si>
  <si>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</si>
  <si>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</si>
  <si>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</si>
  <si>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</si>
  <si>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</si>
  <si>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</si>
  <si>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</si>
  <si>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</si>
  <si>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</si>
  <si>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</si>
  <si>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</si>
  <si>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</si>
  <si>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</si>
  <si>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</si>
  <si>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</si>
  <si>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</si>
  <si>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</si>
  <si>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</si>
  <si>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</si>
  <si>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</si>
  <si>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</si>
  <si>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</si>
  <si>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</si>
  <si>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</si>
  <si>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</si>
  <si>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</si>
  <si>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</si>
  <si>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</si>
  <si>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</si>
  <si>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</si>
  <si>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</si>
  <si>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</si>
  <si>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</si>
  <si>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</si>
  <si>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</si>
  <si>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</si>
  <si>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</si>
  <si>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</si>
  <si>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</si>
  <si>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</si>
  <si>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</si>
  <si>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</si>
  <si>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</si>
  <si>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</si>
  <si>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</si>
  <si>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</si>
  <si>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</si>
  <si>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</si>
  <si>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</si>
  <si>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</si>
  <si>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</si>
  <si>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</si>
  <si>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</si>
  <si>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</si>
  <si>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</si>
  <si>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</si>
  <si>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</si>
  <si>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</si>
  <si>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</si>
  <si>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</si>
  <si>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</si>
  <si>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</si>
  <si>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</si>
  <si>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</si>
  <si>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</si>
  <si>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</si>
  <si>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</si>
  <si>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</si>
  <si>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</si>
  <si>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</si>
  <si>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</si>
  <si>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</si>
  <si>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</si>
  <si>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</si>
  <si>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</si>
  <si>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</si>
  <si>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</si>
  <si>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</si>
  <si>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</si>
  <si>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</si>
  <si>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</si>
  <si>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</si>
  <si>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</si>
  <si>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</si>
  <si>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</si>
  <si>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</si>
  <si>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</si>
  <si>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</si>
  <si>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</si>
  <si>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</si>
  <si>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</si>
  <si>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</si>
  <si>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</si>
  <si>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</si>
  <si>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</si>
  <si>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</si>
  <si>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</si>
  <si>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</si>
  <si>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</si>
  <si>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</si>
  <si>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</si>
  <si>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</si>
  <si>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</si>
  <si>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</si>
  <si>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</si>
  <si>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</si>
  <si>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</si>
  <si>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</si>
  <si>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</si>
  <si>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</si>
  <si>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</si>
  <si>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</si>
  <si>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</si>
  <si>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</si>
  <si>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</si>
  <si>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</si>
  <si>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</si>
  <si>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</si>
  <si>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</si>
  <si>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</si>
  <si>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</si>
  <si>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</si>
  <si>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</si>
  <si>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</si>
  <si>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</si>
  <si>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</si>
  <si>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</si>
  <si>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</si>
  <si>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</si>
  <si>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</si>
  <si>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</si>
  <si>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</si>
  <si>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</si>
  <si>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</si>
  <si>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</si>
  <si>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</si>
  <si>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</si>
  <si>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</si>
  <si>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</si>
  <si>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</si>
  <si>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</si>
  <si>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</si>
  <si>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</si>
  <si>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</si>
  <si>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</si>
  <si>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</si>
  <si>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</si>
  <si>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</si>
  <si>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</si>
  <si>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</si>
  <si>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</si>
  <si>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</si>
  <si>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</si>
  <si>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</si>
  <si>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</si>
  <si>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</si>
  <si>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</si>
  <si>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</si>
  <si>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</si>
  <si>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</si>
  <si>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</si>
  <si>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</si>
  <si>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</si>
  <si>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</si>
  <si>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</si>
  <si>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</si>
  <si>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</si>
  <si>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</si>
  <si>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</si>
  <si>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</si>
  <si>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</si>
  <si>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</si>
  <si>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</si>
  <si>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</si>
  <si>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</si>
  <si>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</si>
  <si>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</si>
  <si>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</si>
  <si>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</si>
  <si>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</si>
  <si>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</si>
  <si>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</si>
  <si>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</si>
  <si>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</si>
  <si>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</si>
  <si>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</si>
  <si>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</si>
  <si>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</si>
  <si>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</si>
  <si>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</si>
  <si>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</si>
  <si>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</si>
  <si>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</si>
  <si>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</si>
  <si>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</si>
  <si>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</si>
  <si>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</si>
  <si>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</si>
  <si>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</si>
  <si>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</si>
  <si>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</si>
  <si>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</si>
  <si>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</si>
  <si>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</si>
  <si>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</si>
  <si>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</si>
  <si>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</si>
  <si>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</si>
  <si>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</si>
  <si>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</si>
  <si>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</si>
  <si>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</si>
  <si>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</si>
  <si>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</si>
  <si>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</si>
  <si>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</si>
  <si>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</si>
  <si>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</si>
  <si>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</si>
  <si>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</si>
  <si>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</si>
  <si>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</si>
  <si>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</si>
  <si>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</si>
  <si>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</si>
  <si>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</si>
  <si>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</si>
  <si>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</si>
  <si>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</si>
  <si>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</si>
  <si>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</si>
  <si>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</si>
  <si>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</si>
  <si>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</si>
  <si>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</si>
  <si>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</si>
  <si>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</si>
  <si>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</si>
  <si>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</si>
  <si>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</si>
  <si>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</si>
  <si>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</si>
  <si>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</si>
  <si>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</si>
  <si>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</si>
  <si>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</si>
  <si>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</si>
  <si>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</si>
  <si>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</si>
  <si>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</si>
  <si>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</si>
  <si>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</si>
  <si>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</si>
  <si>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</si>
  <si>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</si>
  <si>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</si>
  <si>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</si>
  <si>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</si>
  <si>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</si>
  <si>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</si>
  <si>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</si>
  <si>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</si>
  <si>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</si>
  <si>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</si>
  <si>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</si>
  <si>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</si>
  <si>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</si>
  <si>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</si>
  <si>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</si>
  <si>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</si>
  <si>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</si>
  <si>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</si>
  <si>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</si>
  <si>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</si>
  <si>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</si>
  <si>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</si>
  <si>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</si>
  <si>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</si>
  <si>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</si>
  <si>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</si>
  <si>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</si>
  <si>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</si>
  <si>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</si>
  <si>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</si>
  <si>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</si>
  <si>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</si>
  <si>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</si>
  <si>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</si>
  <si>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</si>
  <si>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</si>
  <si>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</si>
  <si>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</si>
  <si>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</si>
  <si>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</si>
  <si>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</si>
  <si>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</si>
  <si>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</si>
  <si>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</si>
  <si>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</si>
  <si>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</si>
  <si>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</si>
  <si>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</si>
  <si>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</si>
  <si>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</si>
  <si>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</si>
  <si>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</si>
  <si>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</si>
  <si>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</si>
  <si>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</si>
  <si>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</si>
  <si>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</si>
  <si>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</si>
  <si>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</si>
  <si>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</si>
  <si>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</si>
  <si>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</si>
  <si>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</si>
  <si>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</si>
  <si>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</si>
  <si>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</si>
  <si>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</si>
  <si>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</si>
  <si>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</si>
  <si>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</si>
  <si>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</si>
  <si>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</si>
  <si>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</si>
  <si>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</si>
  <si>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</si>
  <si>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</si>
  <si>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</si>
  <si>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</si>
  <si>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</si>
  <si>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</si>
  <si>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</si>
  <si>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</si>
  <si>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</si>
  <si>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</si>
  <si>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</si>
  <si>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</si>
  <si>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</si>
  <si>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</si>
  <si>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</si>
  <si>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</si>
  <si>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</si>
  <si>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</si>
  <si>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</si>
  <si>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</si>
  <si>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</si>
  <si>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</si>
  <si>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</si>
  <si>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</si>
  <si>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</si>
  <si>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</si>
  <si>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</si>
  <si>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</si>
  <si>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</si>
  <si>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</si>
  <si>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</si>
  <si>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</si>
  <si>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</si>
  <si>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</si>
  <si>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</si>
  <si>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</si>
  <si>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</si>
  <si>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</si>
  <si>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</si>
  <si>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</si>
  <si>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</si>
  <si>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</si>
  <si>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</si>
  <si>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</si>
  <si>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</si>
  <si>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</si>
  <si>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</si>
  <si>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</si>
  <si>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</si>
  <si>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</si>
  <si>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</si>
  <si>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</si>
  <si>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</si>
  <si>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</si>
  <si>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</si>
  <si>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</si>
  <si>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</si>
  <si>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</si>
  <si>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</si>
  <si>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</si>
  <si>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</si>
  <si>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</si>
  <si>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</si>
  <si>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</si>
  <si>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</si>
  <si>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</si>
  <si>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</si>
  <si>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</si>
  <si>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</si>
  <si>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</si>
  <si>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</si>
  <si>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</si>
  <si>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</si>
  <si>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</si>
  <si>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</si>
  <si>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</si>
  <si>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</si>
  <si>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</si>
  <si>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</si>
  <si>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</si>
  <si>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</si>
  <si>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</si>
  <si>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</si>
  <si>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</si>
  <si>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</si>
  <si>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</si>
  <si>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</si>
  <si>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</si>
  <si>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</si>
  <si>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</si>
  <si>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</si>
  <si>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</si>
  <si>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</si>
  <si>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</si>
  <si>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</si>
  <si>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</si>
  <si>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</si>
  <si>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</si>
  <si>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</si>
  <si>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</si>
  <si>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</si>
  <si>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</si>
  <si>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</si>
  <si>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</si>
  <si>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</si>
  <si>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</si>
  <si>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</si>
  <si>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</si>
  <si>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</si>
  <si>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</si>
  <si>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</si>
  <si>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</si>
  <si>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</si>
  <si>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</si>
  <si>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</si>
  <si>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</si>
  <si>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</si>
  <si>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</si>
  <si>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</si>
  <si>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</si>
  <si>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</si>
  <si>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</si>
  <si>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</si>
  <si>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</si>
  <si>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</si>
  <si>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</si>
  <si>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</si>
  <si>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</si>
  <si>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</si>
  <si>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</si>
  <si>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</si>
  <si>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</si>
  <si>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</si>
  <si>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</si>
  <si>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</si>
  <si>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</si>
  <si>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</si>
  <si>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</si>
  <si>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</si>
  <si>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</si>
  <si>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</si>
  <si>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</si>
  <si>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</si>
  <si>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</si>
  <si>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</si>
  <si>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</si>
  <si>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</si>
  <si>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</si>
  <si>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</si>
  <si>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</si>
  <si>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</si>
  <si>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</si>
  <si>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</si>
  <si>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</si>
  <si>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</si>
  <si>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</si>
  <si>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</si>
  <si>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</si>
  <si>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</si>
  <si>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</si>
  <si>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</si>
  <si>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</si>
  <si>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</si>
  <si>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</si>
  <si>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</si>
  <si>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</si>
  <si>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</si>
  <si>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</si>
  <si>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</si>
  <si>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</si>
  <si>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</si>
  <si>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</si>
  <si>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</si>
  <si>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</si>
  <si>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</si>
  <si>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</si>
  <si>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</si>
  <si>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</si>
  <si>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</si>
  <si>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</si>
  <si>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</si>
  <si>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</si>
  <si>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</si>
  <si>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</si>
  <si>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</si>
  <si>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</si>
  <si>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</si>
  <si>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</si>
  <si>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</si>
  <si>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</si>
  <si>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</si>
  <si>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</si>
  <si>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</si>
  <si>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</si>
  <si>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</si>
  <si>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</si>
  <si>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</si>
  <si>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</si>
  <si>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</si>
  <si>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</si>
  <si>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</si>
  <si>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</si>
  <si>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</si>
  <si>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</si>
  <si>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</si>
  <si>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</si>
  <si>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</si>
  <si>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</si>
  <si>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</si>
  <si>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</si>
  <si>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</si>
  <si>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</si>
  <si>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</si>
  <si>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</si>
  <si>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</si>
  <si>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</si>
  <si>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</si>
  <si>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</si>
  <si>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</si>
  <si>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</si>
  <si>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</si>
  <si>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</si>
  <si>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</si>
  <si>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</si>
  <si>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</si>
  <si>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</si>
  <si>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</si>
  <si>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</si>
  <si>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</si>
  <si>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</si>
  <si>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</si>
  <si>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</si>
  <si>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</si>
  <si>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</si>
  <si>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</si>
  <si>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</si>
  <si>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</si>
  <si>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</si>
  <si>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</si>
  <si>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</si>
  <si>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</si>
  <si>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</si>
  <si>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</si>
  <si>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</si>
  <si>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</si>
  <si>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</si>
  <si>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</si>
  <si>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</si>
  <si>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</si>
  <si>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</si>
  <si>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</si>
  <si>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</si>
  <si>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</si>
  <si>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</si>
  <si>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</si>
  <si>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</si>
  <si>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</si>
  <si>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</si>
  <si>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</si>
  <si>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</si>
  <si>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</si>
  <si>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</si>
  <si>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</si>
  <si>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</si>
  <si>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</si>
  <si>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</si>
  <si>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</si>
  <si>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</si>
  <si>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</si>
  <si>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</si>
  <si>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</si>
  <si>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</si>
  <si>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</si>
  <si>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</si>
  <si>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</si>
  <si>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</si>
  <si>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</si>
  <si>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</si>
  <si>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</si>
  <si>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</si>
  <si>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</si>
  <si>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</si>
  <si>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</si>
  <si>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</si>
  <si>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</si>
  <si>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</si>
  <si>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</si>
  <si>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</si>
  <si>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</si>
  <si>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</si>
  <si>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</si>
  <si>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</si>
  <si>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</si>
  <si>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</si>
  <si>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</si>
  <si>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</si>
  <si>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</si>
  <si>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</si>
  <si>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</si>
  <si>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</si>
  <si>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</si>
  <si>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</si>
  <si>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</si>
  <si>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</si>
  <si>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</si>
  <si>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</si>
  <si>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</si>
  <si>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</si>
  <si>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</si>
  <si>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</si>
  <si>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</si>
  <si>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</si>
  <si>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</si>
  <si>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</si>
  <si>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</si>
  <si>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</si>
  <si>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</si>
  <si>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</si>
  <si>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</si>
  <si>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</si>
  <si>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</si>
  <si>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</si>
  <si>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</si>
  <si>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</si>
  <si>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</si>
  <si>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</si>
  <si>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</si>
  <si>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</si>
  <si>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</si>
  <si>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</si>
  <si>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</si>
  <si>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</si>
  <si>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</si>
  <si>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</si>
  <si>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</si>
  <si>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</si>
  <si>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</si>
  <si>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</si>
  <si>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</si>
  <si>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</si>
  <si>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</si>
  <si>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</si>
  <si>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</si>
  <si>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</si>
  <si>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</si>
  <si>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</si>
  <si>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</si>
  <si>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</si>
  <si>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</si>
  <si>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</si>
  <si>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</si>
  <si>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</si>
  <si>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</si>
  <si>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</si>
  <si>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</si>
  <si>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</si>
  <si>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</si>
  <si>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</si>
  <si>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</si>
  <si>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</si>
  <si>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</si>
  <si>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</si>
  <si>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</si>
  <si>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</si>
  <si>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</si>
  <si>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</si>
  <si>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</si>
  <si>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</si>
  <si>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</si>
  <si>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</si>
  <si>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</si>
  <si>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</si>
  <si>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</si>
  <si>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</si>
  <si>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</si>
  <si>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</si>
  <si>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</si>
  <si>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</si>
  <si>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</si>
  <si>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</si>
  <si>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</si>
  <si>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</si>
  <si>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</si>
  <si>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</si>
  <si>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</si>
  <si>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</si>
  <si>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</si>
  <si>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</si>
  <si>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</si>
  <si>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</si>
  <si>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</si>
  <si>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</si>
  <si>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</si>
  <si>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</si>
  <si>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</si>
  <si>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</si>
  <si>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</si>
  <si>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</si>
  <si>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</si>
  <si>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</si>
  <si>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</si>
  <si>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</si>
  <si>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</si>
  <si>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</si>
  <si>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</si>
  <si>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</si>
  <si>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</si>
  <si>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</si>
  <si>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</si>
  <si>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</si>
  <si>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</si>
  <si>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</si>
  <si>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</si>
  <si>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</si>
  <si>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</si>
  <si>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</si>
  <si>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</si>
  <si>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</si>
  <si>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</si>
  <si>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</si>
  <si>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</si>
  <si>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</si>
  <si>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</si>
  <si>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</si>
  <si>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</si>
  <si>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</si>
  <si>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</si>
  <si>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</si>
  <si>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</si>
  <si>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</si>
  <si>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</si>
  <si>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</si>
  <si>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</si>
  <si>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</si>
  <si>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</si>
  <si>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</si>
  <si>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</si>
  <si>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</si>
  <si>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</si>
  <si>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</si>
  <si>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</si>
  <si>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</si>
  <si>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</si>
  <si>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</si>
  <si>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</si>
  <si>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</si>
  <si>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</si>
  <si>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</si>
  <si>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</si>
  <si>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</si>
  <si>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</si>
  <si>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</si>
  <si>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</si>
  <si>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</si>
  <si>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</si>
  <si>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</si>
  <si>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</si>
  <si>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</si>
  <si>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</si>
  <si>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</si>
  <si>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</si>
  <si>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</si>
  <si>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</si>
  <si>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</si>
  <si>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</si>
  <si>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</si>
  <si>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</si>
  <si>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</si>
  <si>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</si>
  <si>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</si>
  <si>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</si>
  <si>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</si>
  <si>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</si>
  <si>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</si>
  <si>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</si>
  <si>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</si>
  <si>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</si>
  <si>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</si>
  <si>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</si>
  <si>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</si>
  <si>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</si>
  <si>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</si>
  <si>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</si>
  <si>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</si>
  <si>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</si>
  <si>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</si>
  <si>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</si>
  <si>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</si>
  <si>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</si>
  <si>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</si>
  <si>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</si>
  <si>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</si>
  <si>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</si>
  <si>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</si>
  <si>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</si>
  <si>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</si>
  <si>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</si>
  <si>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</si>
  <si>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</si>
  <si>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</si>
  <si>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</si>
  <si>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</si>
  <si>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</si>
  <si>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</si>
  <si>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</si>
  <si>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</si>
  <si>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</si>
  <si>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</si>
  <si>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</si>
  <si>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</si>
  <si>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</si>
  <si>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</si>
  <si>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</si>
  <si>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</si>
  <si>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</si>
  <si>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</si>
  <si>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</si>
  <si>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</si>
  <si>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</si>
  <si>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</si>
  <si>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</si>
  <si>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</si>
  <si>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</si>
  <si>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</si>
  <si>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</si>
  <si>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</si>
  <si>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</si>
  <si>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</si>
  <si>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</si>
  <si>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</si>
  <si>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</si>
  <si>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</si>
  <si>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</si>
  <si>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</si>
  <si>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</si>
  <si>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</si>
  <si>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</si>
  <si>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</si>
  <si>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</si>
  <si>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</si>
  <si>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</si>
  <si>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</si>
  <si>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</si>
  <si>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</si>
  <si>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</si>
  <si>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</si>
  <si>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</si>
  <si>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</si>
  <si>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</si>
  <si>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</si>
  <si>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</si>
  <si>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</si>
  <si>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</si>
  <si>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</si>
  <si>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</si>
  <si>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</si>
  <si>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</si>
  <si>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</si>
  <si>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</si>
  <si>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</si>
  <si>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</si>
  <si>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</si>
  <si>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</si>
  <si>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</si>
  <si>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</si>
  <si>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</si>
  <si>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</si>
  <si>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</si>
  <si>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</si>
  <si>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</si>
  <si>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</si>
  <si>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</si>
  <si>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</si>
  <si>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</si>
  <si>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</si>
  <si>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</si>
  <si>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</si>
  <si>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</si>
  <si>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</si>
  <si>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</si>
  <si>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</si>
  <si>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</si>
  <si>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</si>
  <si>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</si>
  <si>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</si>
  <si>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</si>
  <si>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</si>
  <si>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</si>
  <si>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</si>
  <si>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</si>
  <si>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</si>
  <si>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</si>
  <si>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</si>
  <si>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</si>
  <si>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</si>
  <si>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</si>
  <si>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</si>
  <si>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</si>
  <si>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</si>
  <si>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</si>
  <si>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</si>
  <si>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</si>
  <si>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</si>
  <si>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</si>
  <si>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</si>
  <si>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</si>
  <si>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</si>
  <si>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</si>
  <si>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</si>
  <si>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</si>
  <si>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</si>
  <si>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</si>
  <si>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</si>
  <si>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</si>
  <si>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</si>
  <si>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</si>
  <si>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</si>
  <si>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</si>
  <si>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</si>
  <si>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</si>
  <si>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</si>
  <si>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</si>
  <si>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</si>
  <si>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</si>
  <si>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</si>
  <si>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</si>
  <si>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</si>
  <si>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</si>
  <si>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</si>
  <si>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</si>
  <si>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</si>
  <si>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</si>
  <si>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</si>
  <si>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</si>
  <si>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</si>
  <si>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</si>
  <si>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</si>
  <si>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</si>
  <si>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</si>
  <si>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</si>
  <si>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</si>
  <si>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</si>
  <si>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</si>
  <si>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</si>
  <si>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</si>
  <si>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</si>
  <si>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</si>
  <si>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</si>
  <si>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</si>
  <si>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</si>
  <si>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</si>
  <si>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</si>
  <si>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</si>
  <si>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</si>
  <si>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</si>
  <si>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</si>
  <si>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</si>
  <si>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</si>
  <si>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</si>
  <si>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</si>
  <si>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</si>
  <si>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</si>
  <si>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</si>
  <si>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</si>
  <si>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</si>
  <si>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</si>
  <si>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</si>
  <si>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</si>
  <si>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</si>
  <si>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</si>
  <si>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</si>
  <si>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</si>
  <si>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</si>
  <si>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</si>
  <si>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</si>
  <si>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</si>
  <si>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</si>
  <si>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</si>
  <si>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</si>
  <si>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</si>
  <si>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</si>
  <si>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</si>
  <si>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</si>
  <si>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</si>
  <si>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</si>
  <si>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</si>
  <si>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</si>
  <si>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</si>
  <si>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</si>
  <si>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</si>
  <si>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</si>
  <si>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</si>
  <si>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</si>
  <si>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</si>
  <si>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</si>
  <si>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</si>
  <si>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</si>
  <si>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</si>
  <si>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</si>
  <si>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</si>
  <si>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</si>
  <si>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</si>
  <si>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</si>
  <si>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</si>
  <si>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</si>
  <si>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</si>
  <si>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</si>
  <si>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</si>
  <si>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</si>
  <si>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</si>
  <si>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</si>
  <si>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</si>
  <si>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</si>
  <si>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</si>
  <si>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</si>
  <si>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</si>
  <si>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</si>
  <si>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</si>
  <si>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</si>
  <si>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</si>
  <si>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</si>
  <si>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</si>
  <si>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</si>
  <si>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</si>
  <si>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</si>
  <si>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</si>
  <si>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</si>
  <si>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</si>
  <si>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</si>
  <si>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</si>
  <si>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</si>
  <si>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</si>
  <si>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</si>
  <si>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</si>
  <si>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</si>
  <si>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</si>
  <si>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</si>
  <si>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</si>
  <si>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</si>
  <si>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</si>
  <si>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</si>
  <si>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</si>
  <si>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</si>
  <si>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</si>
  <si>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</si>
  <si>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</si>
  <si>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</si>
  <si>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</si>
  <si>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</si>
  <si>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</si>
  <si>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</si>
  <si>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</si>
  <si>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</si>
  <si>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</si>
  <si>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</si>
  <si>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</si>
  <si>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</si>
  <si>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</si>
  <si>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</si>
  <si>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</si>
  <si>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</si>
  <si>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</si>
  <si>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</si>
  <si>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</si>
  <si>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</si>
  <si>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</si>
  <si>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</si>
  <si>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</si>
  <si>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</si>
  <si>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</si>
  <si>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</si>
  <si>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</si>
  <si>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</si>
  <si>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</si>
  <si>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</si>
  <si>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</si>
  <si>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</si>
  <si>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</si>
  <si>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</si>
  <si>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</si>
  <si>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</si>
  <si>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</si>
  <si>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</si>
  <si>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</si>
  <si>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</si>
  <si>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</si>
  <si>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</si>
  <si>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</si>
  <si>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</si>
  <si>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</si>
  <si>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</si>
  <si>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</si>
  <si>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</si>
  <si>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</si>
  <si>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</si>
  <si>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</si>
  <si>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</si>
  <si>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</si>
  <si>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</si>
  <si>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</si>
  <si>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</si>
  <si>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</si>
  <si>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</si>
  <si>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</si>
  <si>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</si>
  <si>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</si>
  <si>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</si>
  <si>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</si>
  <si>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</si>
  <si>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</si>
  <si>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</si>
  <si>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</si>
  <si>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</si>
  <si>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</si>
  <si>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</si>
  <si>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</si>
  <si>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</si>
  <si>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</si>
  <si>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</si>
  <si>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</si>
  <si>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</si>
  <si>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</si>
  <si>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</si>
  <si>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</si>
  <si>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</si>
  <si>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</si>
  <si>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</si>
  <si>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</si>
  <si>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</si>
  <si>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</si>
  <si>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</si>
  <si>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</si>
  <si>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</si>
  <si>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</si>
  <si>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</si>
  <si>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</si>
  <si>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</si>
  <si>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</si>
  <si>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</si>
  <si>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</si>
  <si>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</si>
  <si>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</si>
  <si>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</si>
  <si>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</si>
  <si>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</si>
  <si>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</si>
  <si>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</si>
  <si>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</si>
  <si>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</si>
  <si>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</si>
  <si>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</si>
  <si>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</si>
  <si>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</si>
  <si>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</si>
  <si>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</si>
  <si>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</si>
  <si>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</si>
  <si>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</si>
  <si>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</si>
  <si>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</si>
  <si>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</si>
  <si>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</si>
  <si>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</si>
  <si>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</si>
  <si>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</si>
  <si>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</si>
  <si>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</si>
  <si>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</si>
  <si>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</si>
  <si>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</si>
  <si>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</si>
  <si>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</si>
  <si>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</si>
  <si>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</si>
  <si>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</si>
  <si>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</si>
  <si>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</si>
  <si>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</si>
  <si>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</si>
  <si>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</si>
  <si>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</si>
  <si>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</si>
  <si>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</si>
  <si>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</si>
  <si>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</si>
  <si>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</si>
  <si>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</si>
  <si>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</si>
  <si>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</si>
  <si>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</si>
  <si>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</si>
  <si>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</si>
  <si>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</si>
  <si>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</si>
  <si>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</si>
  <si>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</si>
  <si>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</si>
  <si>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</si>
  <si>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</si>
  <si>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</si>
  <si>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</si>
  <si>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</si>
  <si>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</si>
  <si>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</si>
  <si>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</si>
  <si>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</si>
  <si>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</si>
  <si>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</si>
  <si>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</si>
  <si>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</si>
  <si>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</si>
  <si>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</si>
  <si>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</si>
  <si>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</si>
  <si>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</si>
  <si>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</si>
  <si>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</si>
  <si>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</si>
  <si>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</si>
  <si>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</si>
  <si>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</si>
  <si>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</si>
  <si>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</si>
  <si>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</si>
  <si>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</si>
  <si>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</si>
  <si>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</si>
  <si>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</si>
  <si>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</si>
  <si>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</si>
  <si>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</si>
  <si>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</si>
  <si>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</si>
  <si>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</si>
  <si>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</si>
  <si>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</si>
  <si>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</si>
  <si>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</si>
  <si>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</si>
  <si>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</si>
  <si>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</si>
  <si>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</si>
  <si>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</si>
  <si>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</si>
  <si>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</si>
  <si>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</si>
  <si>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</si>
  <si>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</si>
  <si>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</si>
  <si>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</si>
  <si>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</si>
  <si>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</si>
  <si>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</si>
  <si>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</si>
  <si>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</si>
  <si>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</si>
  <si>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</si>
  <si>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</si>
  <si>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</si>
  <si>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</si>
  <si>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</si>
  <si>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</si>
  <si>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</si>
  <si>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</si>
  <si>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</si>
  <si>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</si>
  <si>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</si>
  <si>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</si>
  <si>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</si>
  <si>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</si>
  <si>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</si>
  <si>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</si>
  <si>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</si>
  <si>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</si>
  <si>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</si>
  <si>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</si>
  <si>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</si>
  <si>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</si>
  <si>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</si>
  <si>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</si>
  <si>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</si>
  <si>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</si>
  <si>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</si>
  <si>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</si>
  <si>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</si>
  <si>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</si>
  <si>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</si>
  <si>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</si>
  <si>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</si>
  <si>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</si>
  <si>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</si>
  <si>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</si>
  <si>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</si>
  <si>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</si>
  <si>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</si>
  <si>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</si>
  <si>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</si>
  <si>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</si>
  <si>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</si>
  <si>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</si>
  <si>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</si>
  <si>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</si>
  <si>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</si>
  <si>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</si>
  <si>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</si>
  <si>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</si>
  <si>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</si>
  <si>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</si>
  <si>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</si>
  <si>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</si>
  <si>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</si>
  <si>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</si>
  <si>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</si>
  <si>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</si>
  <si>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</si>
  <si>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</si>
  <si>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</si>
  <si>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</si>
  <si>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</si>
  <si>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</si>
  <si>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</si>
  <si>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</si>
  <si>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</si>
  <si>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</si>
  <si>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</si>
  <si>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</si>
  <si>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</si>
  <si>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</si>
  <si>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</si>
  <si>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</si>
  <si>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</si>
  <si>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</si>
  <si>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</si>
  <si>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</si>
  <si>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</si>
  <si>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</si>
  <si>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</si>
  <si>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</si>
  <si>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</si>
  <si>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</si>
  <si>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</si>
  <si>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</si>
  <si>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</si>
  <si>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</si>
  <si>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</si>
  <si>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</si>
  <si>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</si>
  <si>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</si>
  <si>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</si>
  <si>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</si>
  <si>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</si>
  <si>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</si>
  <si>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</si>
  <si>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</si>
  <si>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</si>
  <si>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</si>
  <si>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</si>
  <si>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</si>
  <si>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</si>
  <si>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</si>
  <si>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</si>
  <si>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</si>
  <si>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</si>
  <si>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</si>
  <si>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</si>
  <si>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</si>
  <si>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</si>
  <si>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</si>
  <si>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</si>
  <si>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</si>
  <si>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</si>
  <si>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</si>
  <si>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</si>
  <si>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</si>
  <si>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</si>
  <si>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</si>
  <si>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</si>
  <si>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</si>
  <si>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</si>
  <si>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</si>
  <si>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</si>
  <si>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</si>
  <si>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</si>
  <si>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</si>
  <si>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</si>
  <si>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</si>
  <si>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</si>
  <si>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</si>
  <si>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</si>
  <si>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</si>
  <si>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</si>
  <si>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</si>
  <si>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</si>
  <si>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</si>
  <si>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</si>
  <si>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</si>
  <si>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</si>
  <si>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</si>
  <si>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</si>
  <si>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</si>
  <si>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</si>
  <si>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</si>
  <si>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</si>
  <si>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</si>
  <si>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</si>
  <si>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</si>
  <si>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</si>
  <si>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</si>
  <si>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</si>
  <si>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</si>
  <si>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</si>
  <si>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</si>
  <si>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</si>
  <si>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</si>
  <si>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</si>
  <si>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</si>
  <si>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</si>
  <si>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</si>
  <si>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</si>
  <si>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</si>
  <si>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</si>
  <si>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</si>
  <si>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</si>
  <si>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</si>
  <si>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</si>
  <si>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</si>
  <si>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</si>
  <si>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</si>
  <si>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</si>
  <si>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</si>
  <si>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</si>
  <si>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</si>
  <si>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</si>
  <si>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</si>
  <si>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</si>
  <si>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</si>
  <si>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</si>
  <si>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</si>
  <si>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</si>
  <si>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</si>
  <si>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</si>
  <si>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</si>
  <si>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</si>
  <si>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</si>
  <si>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</si>
  <si>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</si>
  <si>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</si>
  <si>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</si>
  <si>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</si>
  <si>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</si>
  <si>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</si>
  <si>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</si>
  <si>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</si>
  <si>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</si>
  <si>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</si>
  <si>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</si>
  <si>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</si>
  <si>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</si>
  <si>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</si>
  <si>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</si>
  <si>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</si>
  <si>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</si>
  <si>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</si>
  <si>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</si>
  <si>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</si>
  <si>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</si>
  <si>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</si>
  <si>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</si>
  <si>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</si>
  <si>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</si>
  <si>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</si>
  <si>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</si>
  <si>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</si>
  <si>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</si>
  <si>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</si>
  <si>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</si>
  <si>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</si>
  <si>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</si>
  <si>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</si>
  <si>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</si>
  <si>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</si>
  <si>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</si>
  <si>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</si>
  <si>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</si>
  <si>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</si>
  <si>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</si>
  <si>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</si>
  <si>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</si>
  <si>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</si>
  <si>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</si>
  <si>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</si>
  <si>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</si>
  <si>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</si>
  <si>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</si>
  <si>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</si>
  <si>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</si>
  <si>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</si>
  <si>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</si>
  <si>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</si>
  <si>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</si>
  <si>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</si>
  <si>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</si>
  <si>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</si>
  <si>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</si>
  <si>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</si>
  <si>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</si>
  <si>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</si>
  <si>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</si>
  <si>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</si>
  <si>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</si>
  <si>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</si>
  <si>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</si>
  <si>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</si>
  <si>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</si>
  <si>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</si>
  <si>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</si>
  <si>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</si>
  <si>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</si>
  <si>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</si>
  <si>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</si>
  <si>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</si>
  <si>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</si>
  <si>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</si>
  <si>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</si>
  <si>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</si>
  <si>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</si>
  <si>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</si>
  <si>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</si>
  <si>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</si>
  <si>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</si>
  <si>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</si>
  <si>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</si>
  <si>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</si>
  <si>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</si>
  <si>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</si>
  <si>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</si>
  <si>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</si>
  <si>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</si>
  <si>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</si>
  <si>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</si>
  <si>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</si>
  <si>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</si>
  <si>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</si>
  <si>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</si>
  <si>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</si>
  <si>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</si>
  <si>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</si>
  <si>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</si>
  <si>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</si>
  <si>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</si>
  <si>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</si>
  <si>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</si>
  <si>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</si>
  <si>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</si>
  <si>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</si>
  <si>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</si>
  <si>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</si>
  <si>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</si>
  <si>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</si>
  <si>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</si>
  <si>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</si>
  <si>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</si>
  <si>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</si>
  <si>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</si>
  <si>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</si>
  <si>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</si>
  <si>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</si>
  <si>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</si>
  <si>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</si>
  <si>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</si>
  <si>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</si>
  <si>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</si>
  <si>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</si>
  <si>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</si>
  <si>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</si>
  <si>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</si>
  <si>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</si>
  <si>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</si>
  <si>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</si>
  <si>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</si>
  <si>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</si>
  <si>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</si>
  <si>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</si>
  <si>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</si>
  <si>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</si>
  <si>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</si>
  <si>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</si>
  <si>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</si>
  <si>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</si>
  <si>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</si>
  <si>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</si>
  <si>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</si>
  <si>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</si>
  <si>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</si>
  <si>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</si>
  <si>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</si>
  <si>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</si>
  <si>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</si>
  <si>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</si>
  <si>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</si>
  <si>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</si>
  <si>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</si>
  <si>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</si>
  <si>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</si>
  <si>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</si>
  <si>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</si>
  <si>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</si>
  <si>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</si>
  <si>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</si>
  <si>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</si>
  <si>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</si>
  <si>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</si>
  <si>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</si>
  <si>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</si>
  <si>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</si>
  <si>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</si>
  <si>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</si>
  <si>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</si>
  <si>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</si>
  <si>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</si>
  <si>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</si>
  <si>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</si>
  <si>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</si>
  <si>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</si>
  <si>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</si>
  <si>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</si>
  <si>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</si>
  <si>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</si>
  <si>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</si>
  <si>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</si>
  <si>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</si>
  <si>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</si>
  <si>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</si>
  <si>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</si>
  <si>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</si>
  <si>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</si>
  <si>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</si>
  <si>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</si>
  <si>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</si>
  <si>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</si>
  <si>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</si>
  <si>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</si>
  <si>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</si>
  <si>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</si>
  <si>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</si>
  <si>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</si>
  <si>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</si>
  <si>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</si>
  <si>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</si>
  <si>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</si>
  <si>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</si>
  <si>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</si>
  <si>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</si>
  <si>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</si>
  <si>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</si>
  <si>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</si>
  <si>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</si>
  <si>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</si>
  <si>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</si>
  <si>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</si>
  <si>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</si>
  <si>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</si>
  <si>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</si>
  <si>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</si>
  <si>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</si>
  <si>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</si>
  <si>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</si>
  <si>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</si>
  <si>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</si>
  <si>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</si>
  <si>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</si>
  <si>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</si>
  <si>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</si>
  <si>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</si>
  <si>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</si>
  <si>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</si>
  <si>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</si>
  <si>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</si>
  <si>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</si>
  <si>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</si>
  <si>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</si>
  <si>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</si>
  <si>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</si>
  <si>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</si>
  <si>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</si>
  <si>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</si>
  <si>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</si>
  <si>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</si>
  <si>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</si>
  <si>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</si>
  <si>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</si>
  <si>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</si>
  <si>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</si>
  <si>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</si>
  <si>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</si>
  <si>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</si>
  <si>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</si>
  <si>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</si>
  <si>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</si>
  <si>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</si>
  <si>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</si>
  <si>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</si>
  <si>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</si>
  <si>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</si>
  <si>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</si>
  <si>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</si>
  <si>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</si>
  <si>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</si>
  <si>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</si>
  <si>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</si>
  <si>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</si>
  <si>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</si>
  <si>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</si>
  <si>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</si>
  <si>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</si>
  <si>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</si>
  <si>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</si>
  <si>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</si>
  <si>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</si>
  <si>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</si>
  <si>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</si>
  <si>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</si>
  <si>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</si>
  <si>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</si>
  <si>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</si>
  <si>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</si>
  <si>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</si>
  <si>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</si>
  <si>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</si>
  <si>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</si>
  <si>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</si>
  <si>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</si>
  <si>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</si>
  <si>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</si>
  <si>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</si>
  <si>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</si>
  <si>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</si>
  <si>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</si>
  <si>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</si>
  <si>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</si>
  <si>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</si>
  <si>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</si>
  <si>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</si>
  <si>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</si>
  <si>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</si>
  <si>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</si>
  <si>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</si>
  <si>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</si>
  <si>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</si>
  <si>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</si>
  <si>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</si>
  <si>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</si>
  <si>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</si>
  <si>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</si>
  <si>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</si>
  <si>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</si>
  <si>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</si>
  <si>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</si>
  <si>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</si>
  <si>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</si>
  <si>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</si>
  <si>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</si>
  <si>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</si>
  <si>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</si>
  <si>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</si>
  <si>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</si>
  <si>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</si>
  <si>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</si>
  <si>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</si>
  <si>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</si>
  <si>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</si>
  <si>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</si>
  <si>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</si>
  <si>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</si>
  <si>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</si>
  <si>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</si>
  <si>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</si>
  <si>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</si>
  <si>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</si>
  <si>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</si>
  <si>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</si>
  <si>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</si>
  <si>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</si>
  <si>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</si>
  <si>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</si>
  <si>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</si>
  <si>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</si>
  <si>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</si>
  <si>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</si>
  <si>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</si>
  <si>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</si>
  <si>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</si>
  <si>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</si>
  <si>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</si>
  <si>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</si>
  <si>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</si>
  <si>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</si>
  <si>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</si>
  <si>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</si>
  <si>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</si>
  <si>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</si>
  <si>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</si>
  <si>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</si>
  <si>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</si>
  <si>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</si>
  <si>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</si>
  <si>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</si>
  <si>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</si>
  <si>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</si>
  <si>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</si>
  <si>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</si>
  <si>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</si>
  <si>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</si>
  <si>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</si>
  <si>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</si>
  <si>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</si>
  <si>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</si>
  <si>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</si>
  <si>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</si>
  <si>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</si>
  <si>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</si>
  <si>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</si>
  <si>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</si>
  <si>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</si>
  <si>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</si>
  <si>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</si>
  <si>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</si>
  <si>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</si>
  <si>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</si>
  <si>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</si>
  <si>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</si>
  <si>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</si>
  <si>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</si>
  <si>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</si>
  <si>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</si>
  <si>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</si>
  <si>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</si>
  <si>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</si>
  <si>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</si>
  <si>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</si>
  <si>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</si>
  <si>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</si>
  <si>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</si>
  <si>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</si>
  <si>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</si>
  <si>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</si>
  <si>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</si>
  <si>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</si>
  <si>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</si>
  <si>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</si>
  <si>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</si>
  <si>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</si>
  <si>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</si>
  <si>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</si>
  <si>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</si>
  <si>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</si>
  <si>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</si>
  <si>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</si>
  <si>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</si>
  <si>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</si>
  <si>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</si>
  <si>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</si>
  <si>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</si>
  <si>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</si>
  <si>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</si>
  <si>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</si>
  <si>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</si>
  <si>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</si>
  <si>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</si>
  <si>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</si>
  <si>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</si>
  <si>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</si>
  <si>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</si>
  <si>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</si>
  <si>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</si>
  <si>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</si>
  <si>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</si>
  <si>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</si>
  <si>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</si>
  <si>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</si>
  <si>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</si>
  <si>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</si>
  <si>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</si>
  <si>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</si>
  <si>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</si>
  <si>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</si>
  <si>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</si>
  <si>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</si>
  <si>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</si>
  <si>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</si>
  <si>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</si>
  <si>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</si>
  <si>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</si>
  <si>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</si>
  <si>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</si>
  <si>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</si>
  <si>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</si>
  <si>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</si>
  <si>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</si>
  <si>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</si>
  <si>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</si>
  <si>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</si>
  <si>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</si>
  <si>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</si>
  <si>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</si>
  <si>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</si>
  <si>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</si>
  <si>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</si>
  <si>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</si>
  <si>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</si>
  <si>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</si>
  <si>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</si>
  <si>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</si>
  <si>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</si>
  <si>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</si>
  <si>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</si>
  <si>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</si>
  <si>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</si>
  <si>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</si>
  <si>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</si>
  <si>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</si>
  <si>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</si>
  <si>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</si>
  <si>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</si>
  <si>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</si>
  <si>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</si>
  <si>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</si>
  <si>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</si>
  <si>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</si>
  <si>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</si>
  <si>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</si>
  <si>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</si>
  <si>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</si>
  <si>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</si>
  <si>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</si>
  <si>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</si>
  <si>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</si>
  <si>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</si>
  <si>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</si>
  <si>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</si>
  <si>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</si>
  <si>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</si>
  <si>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</si>
  <si>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</si>
  <si>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</si>
  <si>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</si>
  <si>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</si>
  <si>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</si>
  <si>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</si>
  <si>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</si>
  <si>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</si>
  <si>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</si>
  <si>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</si>
  <si>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</si>
  <si>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</si>
  <si>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</si>
  <si>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</si>
  <si>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</si>
  <si>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</si>
  <si>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</si>
  <si>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</si>
  <si>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</si>
  <si>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</si>
  <si>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</si>
  <si>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</si>
  <si>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</si>
  <si>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</si>
  <si>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</si>
  <si>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</si>
  <si>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</si>
  <si>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</si>
  <si>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</si>
  <si>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</si>
  <si>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</si>
  <si>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</si>
  <si>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</si>
  <si>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</si>
  <si>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</si>
  <si>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</si>
  <si>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</si>
  <si>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</si>
  <si>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</si>
  <si>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</si>
  <si>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</si>
  <si>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</si>
  <si>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</si>
  <si>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</si>
  <si>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</si>
  <si>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</si>
  <si>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</si>
  <si>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</si>
  <si>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</si>
  <si>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</si>
  <si>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</si>
  <si>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</si>
  <si>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</si>
  <si>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</si>
  <si>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</si>
  <si>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</si>
  <si>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</si>
  <si>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</si>
  <si>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</si>
  <si>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</si>
  <si>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</si>
  <si>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</si>
  <si>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</si>
  <si>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</si>
  <si>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</si>
  <si>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</si>
  <si>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</si>
  <si>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</si>
  <si>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</si>
  <si>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</si>
  <si>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</si>
  <si>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</si>
  <si>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</si>
  <si>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</si>
  <si>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</si>
  <si>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</si>
  <si>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</si>
  <si>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</si>
  <si>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</si>
  <si>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</si>
  <si>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</si>
  <si>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</si>
  <si>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</si>
  <si>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</si>
  <si>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</si>
  <si>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</si>
  <si>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</si>
  <si>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</si>
  <si>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</si>
  <si>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</si>
  <si>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</si>
  <si>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</si>
  <si>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</si>
  <si>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</si>
  <si>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</si>
  <si>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</si>
  <si>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</si>
  <si>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</si>
  <si>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</si>
  <si>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</si>
  <si>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</si>
  <si>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</si>
  <si>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</si>
  <si>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</si>
  <si>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</si>
  <si>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</si>
  <si>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</si>
  <si>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</si>
  <si>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</si>
  <si>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</si>
  <si>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</si>
  <si>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</si>
  <si>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</si>
  <si>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</si>
  <si>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</si>
  <si>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</si>
  <si>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</si>
  <si>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</si>
  <si>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</si>
  <si>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</si>
  <si>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</si>
  <si>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</si>
  <si>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</si>
  <si>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</si>
  <si>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</si>
  <si>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</si>
  <si>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</si>
  <si>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</si>
  <si>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</si>
  <si>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</si>
  <si>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</si>
  <si>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</si>
  <si>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</si>
  <si>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</si>
  <si>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</si>
  <si>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</si>
  <si>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</si>
  <si>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</si>
  <si>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</si>
  <si>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</si>
  <si>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</si>
  <si>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</si>
  <si>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</si>
  <si>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</si>
  <si>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</si>
  <si>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</si>
  <si>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</si>
  <si>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</si>
  <si>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</si>
  <si>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</si>
  <si>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</si>
  <si>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</si>
  <si>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</si>
  <si>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</si>
  <si>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</si>
  <si>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</si>
  <si>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</si>
  <si>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</si>
  <si>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</si>
  <si>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</si>
  <si>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</si>
  <si>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</si>
  <si>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</si>
  <si>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</si>
  <si>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</si>
  <si>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</si>
  <si>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</si>
  <si>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</si>
  <si>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</si>
  <si>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</si>
  <si>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</si>
  <si>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</si>
  <si>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</si>
  <si>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</si>
  <si>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</si>
  <si>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</si>
  <si>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</si>
  <si>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</si>
  <si>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</si>
  <si>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</si>
  <si>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</si>
  <si>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</si>
  <si>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</si>
  <si>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</si>
  <si>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</si>
  <si>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</si>
  <si>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</si>
  <si>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</si>
  <si>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</si>
  <si>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</si>
  <si>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</si>
  <si>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</si>
  <si>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</si>
  <si>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</si>
  <si>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</si>
  <si>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</si>
  <si>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</si>
  <si>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</si>
  <si>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</si>
  <si>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</si>
  <si>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</si>
  <si>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</si>
  <si>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</si>
  <si>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</si>
  <si>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</si>
  <si>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</si>
  <si>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</si>
  <si>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</si>
  <si>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</si>
  <si>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</si>
  <si>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</si>
  <si>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</si>
  <si>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</si>
  <si>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</si>
  <si>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</si>
  <si>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</si>
  <si>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</si>
  <si>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</si>
  <si>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</si>
  <si>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</si>
  <si>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</si>
  <si>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</si>
  <si>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</si>
  <si>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</si>
  <si>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</si>
  <si>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</si>
  <si>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</si>
  <si>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</si>
  <si>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</si>
  <si>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</si>
  <si>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</si>
  <si>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</si>
  <si>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</si>
  <si>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</si>
  <si>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</si>
  <si>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</si>
  <si>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</si>
  <si>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</si>
  <si>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</si>
  <si>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</si>
  <si>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</si>
  <si>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</si>
  <si>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</si>
  <si>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</si>
  <si>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</si>
  <si>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</si>
  <si>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</si>
  <si>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</si>
  <si>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</si>
  <si>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</si>
  <si>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</si>
  <si>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</si>
  <si>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</si>
  <si>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</si>
  <si>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</si>
  <si>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</si>
  <si>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</si>
  <si>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</si>
  <si>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</si>
  <si>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</si>
  <si>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</si>
  <si>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</si>
  <si>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</si>
  <si>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</si>
  <si>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</si>
  <si>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</si>
  <si>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</si>
  <si>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</si>
  <si>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</si>
  <si>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</si>
  <si>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</si>
  <si>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</si>
  <si>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</si>
  <si>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</si>
  <si>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</si>
  <si>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</si>
  <si>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</si>
  <si>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</si>
  <si>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</si>
  <si>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</si>
  <si>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</si>
  <si>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</si>
  <si>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</si>
  <si>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</si>
  <si>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</si>
  <si>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</si>
  <si>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</si>
  <si>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</si>
  <si>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</si>
  <si>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</si>
  <si>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</si>
  <si>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</si>
  <si>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</si>
  <si>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</si>
  <si>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</si>
  <si>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</si>
  <si>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</si>
  <si>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</si>
  <si>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</si>
  <si>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</si>
  <si>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</si>
  <si>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</si>
  <si>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</si>
  <si>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</si>
  <si>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</si>
  <si>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</si>
  <si>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</si>
  <si>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</si>
  <si>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</si>
  <si>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</si>
  <si>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</si>
  <si>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</si>
  <si>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</si>
  <si>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</si>
  <si>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</si>
  <si>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</si>
  <si>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</si>
  <si>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</si>
  <si>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</si>
  <si>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</si>
  <si>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</si>
  <si>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</si>
  <si>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</si>
  <si>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</si>
  <si>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</si>
  <si>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</si>
  <si>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</si>
  <si>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</si>
  <si>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</si>
  <si>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</si>
  <si>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</si>
  <si>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</si>
  <si>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</si>
  <si>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</si>
  <si>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</si>
  <si>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</si>
  <si>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</si>
  <si>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</si>
  <si>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</si>
  <si>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</si>
  <si>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</si>
  <si>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</si>
  <si>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</si>
  <si>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</si>
  <si>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</si>
  <si>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</si>
  <si>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</si>
  <si>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</si>
  <si>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</si>
  <si>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</si>
  <si>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</si>
  <si>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</si>
  <si>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</si>
  <si>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</si>
  <si>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</si>
  <si>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</si>
  <si>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</si>
  <si>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</si>
  <si>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</si>
  <si>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</si>
  <si>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</si>
  <si>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</si>
  <si>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</si>
  <si>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</si>
  <si>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</si>
  <si>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</si>
  <si>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</si>
  <si>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</si>
  <si>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</si>
  <si>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</si>
  <si>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</si>
  <si>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</si>
  <si>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</si>
  <si>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</si>
  <si>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</si>
  <si>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</si>
  <si>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</si>
  <si>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</si>
  <si>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</si>
  <si>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</si>
  <si>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</si>
  <si>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</si>
  <si>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</si>
  <si>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</si>
  <si>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</si>
  <si>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</si>
  <si>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</si>
  <si>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</si>
  <si>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</si>
  <si>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</si>
  <si>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</si>
  <si>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</si>
  <si>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</si>
  <si>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</si>
  <si>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</si>
  <si>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</si>
  <si>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</si>
  <si>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</si>
  <si>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</si>
  <si>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</si>
  <si>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</si>
  <si>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</si>
  <si>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</si>
  <si>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</si>
  <si>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</si>
  <si>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</si>
  <si>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</si>
  <si>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</si>
  <si>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</si>
  <si>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</si>
  <si>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</si>
  <si>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</si>
  <si>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</si>
  <si>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</si>
  <si>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</si>
  <si>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</si>
  <si>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</si>
  <si>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</si>
  <si>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</si>
  <si>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</si>
  <si>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</si>
  <si>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</si>
  <si>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</si>
  <si>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</si>
  <si>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</si>
  <si>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</si>
  <si>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</si>
  <si>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</si>
  <si>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</si>
  <si>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</si>
  <si>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</si>
  <si>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</si>
  <si>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</si>
  <si>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</si>
  <si>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</si>
  <si>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</si>
  <si>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</si>
  <si>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</si>
  <si>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</si>
  <si>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</si>
  <si>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</si>
  <si>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</si>
  <si>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</si>
  <si>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</si>
  <si>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</si>
  <si>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</si>
  <si>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</si>
  <si>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</si>
  <si>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</si>
  <si>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</si>
  <si>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</si>
  <si>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</si>
  <si>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</si>
  <si>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</si>
  <si>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</si>
  <si>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</si>
  <si>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</si>
  <si>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</si>
  <si>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</si>
  <si>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</si>
  <si>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</si>
  <si>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</si>
  <si>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</si>
  <si>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</si>
  <si>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</si>
  <si>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</si>
  <si>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</si>
  <si>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</si>
  <si>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</si>
  <si>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</si>
  <si>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</si>
  <si>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</si>
  <si>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</si>
  <si>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</si>
  <si>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</si>
  <si>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</si>
  <si>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</si>
  <si>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</si>
  <si>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</si>
  <si>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</si>
  <si>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</si>
  <si>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</si>
  <si>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</si>
  <si>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</si>
  <si>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</si>
  <si>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</si>
  <si>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</si>
  <si>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</si>
  <si>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</si>
  <si>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</si>
  <si>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</si>
  <si>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</si>
  <si>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</si>
  <si>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</si>
  <si>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</si>
  <si>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</si>
  <si>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</si>
  <si>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</si>
  <si>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</si>
  <si>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</si>
  <si>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</si>
  <si>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</si>
  <si>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</si>
  <si>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</si>
  <si>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</si>
  <si>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</si>
  <si>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</si>
  <si>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</si>
  <si>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</si>
  <si>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</si>
  <si>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</si>
  <si>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</si>
  <si>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</si>
  <si>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</si>
  <si>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</si>
  <si>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</si>
  <si>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</si>
  <si>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</si>
  <si>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</si>
  <si>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</si>
  <si>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</si>
  <si>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</si>
  <si>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</si>
  <si>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</si>
  <si>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</si>
  <si>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</si>
  <si>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</si>
  <si>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</si>
  <si>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</si>
  <si>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</si>
  <si>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</si>
  <si>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</si>
  <si>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</si>
  <si>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</si>
  <si>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</si>
  <si>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</si>
  <si>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</si>
  <si>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</si>
  <si>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</si>
  <si>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</si>
  <si>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</si>
  <si>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</si>
  <si>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</si>
  <si>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</si>
  <si>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</si>
  <si>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</si>
  <si>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</si>
  <si>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</si>
  <si>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</si>
  <si>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</si>
  <si>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</si>
  <si>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</si>
  <si>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</si>
  <si>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</si>
  <si>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</si>
  <si>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</si>
  <si>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</si>
  <si>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</si>
  <si>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</si>
  <si>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</si>
  <si>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</si>
  <si>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</si>
  <si>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</si>
  <si>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</si>
  <si>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</si>
  <si>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</si>
  <si>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</si>
  <si>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</si>
  <si>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</si>
  <si>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</si>
  <si>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</si>
  <si>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</si>
  <si>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</si>
  <si>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</si>
  <si>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</si>
  <si>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</si>
  <si>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</si>
  <si>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</si>
  <si>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</si>
  <si>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</si>
  <si>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</si>
  <si>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</si>
  <si>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</si>
  <si>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</si>
  <si>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</si>
  <si>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</si>
  <si>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</si>
  <si>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</si>
  <si>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</si>
  <si>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</si>
  <si>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</si>
  <si>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</si>
  <si>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</si>
  <si>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</si>
  <si>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</si>
  <si>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</si>
  <si>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</si>
  <si>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</si>
  <si>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</si>
  <si>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</si>
  <si>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</si>
  <si>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</si>
  <si>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</si>
  <si>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</si>
  <si>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</si>
  <si>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</si>
  <si>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</si>
  <si>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</si>
  <si>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</si>
  <si>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</si>
  <si>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</si>
  <si>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</si>
  <si>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</si>
  <si>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</si>
  <si>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</si>
  <si>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</si>
  <si>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</si>
  <si>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</si>
  <si>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</si>
  <si>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</si>
  <si>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</si>
  <si>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</si>
  <si>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</si>
  <si>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</si>
  <si>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</si>
  <si>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</si>
  <si>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</si>
  <si>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</si>
  <si>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</si>
  <si>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</si>
  <si>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</si>
  <si>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</si>
  <si>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</si>
  <si>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</si>
  <si>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</si>
  <si>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</si>
  <si>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</si>
  <si>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</si>
  <si>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</si>
  <si>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</si>
  <si>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</si>
  <si>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</si>
  <si>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</si>
  <si>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</si>
  <si>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</si>
  <si>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</si>
  <si>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</si>
  <si>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</si>
  <si>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</si>
  <si>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</si>
  <si>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</si>
  <si>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</si>
  <si>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</si>
  <si>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</si>
  <si>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</si>
  <si>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</si>
  <si>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</si>
  <si>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</si>
  <si>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</si>
  <si>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</si>
  <si>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</si>
  <si>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</si>
  <si>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</si>
  <si>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</si>
  <si>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</si>
  <si>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</si>
  <si>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</si>
  <si>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</si>
  <si>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</si>
  <si>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</si>
  <si>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</si>
  <si>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</si>
  <si>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</si>
  <si>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</si>
  <si>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</si>
  <si>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</si>
  <si>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</si>
  <si>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</si>
  <si>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</si>
  <si>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</si>
  <si>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</si>
  <si>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</si>
  <si>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</si>
  <si>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</si>
  <si>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</si>
  <si>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</si>
  <si>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</si>
  <si>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</si>
  <si>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</si>
  <si>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</si>
  <si>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</si>
  <si>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</si>
  <si>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</si>
  <si>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</si>
  <si>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</si>
  <si>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</si>
  <si>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</si>
  <si>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</si>
  <si>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</si>
  <si>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</si>
  <si>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</si>
  <si>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</si>
  <si>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</si>
  <si>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</si>
  <si>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</si>
  <si>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</si>
  <si>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</si>
  <si>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</si>
  <si>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</si>
  <si>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</si>
  <si>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</si>
  <si>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</si>
  <si>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</si>
  <si>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</si>
  <si>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</si>
  <si>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</si>
  <si>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</si>
  <si>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</si>
  <si>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</si>
  <si>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</si>
  <si>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</si>
  <si>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</si>
  <si>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</si>
  <si>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</si>
  <si>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</si>
  <si>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</si>
  <si>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</si>
  <si>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</si>
  <si>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</si>
  <si>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</si>
  <si>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</si>
  <si>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</si>
  <si>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</si>
  <si>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</si>
  <si>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</si>
  <si>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</si>
  <si>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</si>
  <si>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</si>
  <si>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</si>
  <si>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</si>
  <si>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</si>
  <si>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</si>
  <si>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</si>
  <si>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</si>
  <si>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</si>
  <si>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</si>
  <si>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</si>
  <si>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</si>
  <si>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</si>
  <si>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</si>
  <si>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</si>
  <si>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</si>
  <si>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</si>
  <si>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</si>
  <si>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</si>
  <si>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</si>
  <si>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</si>
  <si>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</si>
  <si>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</si>
  <si>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</si>
  <si>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</si>
  <si>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</si>
  <si>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</si>
  <si>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</si>
  <si>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</si>
  <si>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</si>
  <si>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</si>
  <si>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</si>
  <si>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</si>
  <si>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</si>
  <si>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</si>
  <si>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</si>
  <si>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</si>
  <si>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</si>
  <si>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</si>
  <si>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</si>
  <si>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</si>
  <si>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</si>
  <si>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</si>
  <si>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</si>
  <si>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</si>
  <si>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</si>
  <si>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</si>
  <si>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</si>
  <si>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</si>
  <si>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</si>
  <si>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</si>
  <si>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</si>
  <si>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</si>
  <si>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</si>
  <si>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</si>
  <si>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</si>
  <si>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</si>
  <si>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</si>
  <si>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</si>
  <si>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</si>
  <si>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</si>
  <si>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</si>
  <si>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</si>
  <si>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</si>
  <si>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</si>
  <si>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</si>
  <si>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</si>
  <si>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</si>
  <si>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</si>
  <si>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</si>
  <si>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</si>
  <si>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</si>
  <si>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</si>
  <si>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</si>
  <si>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</si>
  <si>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</si>
  <si>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</si>
  <si>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</si>
  <si>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</si>
  <si>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</si>
  <si>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</si>
  <si>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</si>
  <si>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</si>
  <si>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</si>
  <si>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</si>
  <si>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</si>
  <si>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</si>
  <si>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</si>
  <si>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</si>
  <si>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</si>
  <si>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</si>
  <si>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</si>
  <si>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</si>
  <si>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</si>
  <si>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</si>
  <si>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</si>
  <si>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</si>
  <si>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</si>
  <si>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</si>
  <si>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</si>
  <si>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</si>
  <si>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</si>
  <si>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</si>
  <si>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</si>
  <si>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</si>
  <si>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</si>
  <si>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</si>
  <si>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</si>
  <si>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</si>
  <si>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</si>
  <si>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</si>
  <si>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</si>
  <si>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</si>
  <si>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</si>
  <si>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</si>
  <si>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</si>
  <si>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</si>
  <si>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</si>
  <si>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</si>
  <si>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</si>
  <si>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</si>
  <si>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</si>
  <si>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</si>
  <si>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</si>
  <si>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</si>
  <si>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</si>
  <si>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</si>
  <si>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</si>
  <si>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</si>
  <si>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</si>
  <si>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</si>
  <si>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</si>
  <si>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</si>
  <si>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</si>
  <si>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</si>
  <si>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</si>
  <si>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</si>
  <si>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</si>
  <si>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</si>
  <si>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</si>
  <si>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</si>
  <si>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</si>
  <si>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</si>
  <si>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</si>
  <si>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</si>
  <si>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</si>
  <si>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</si>
  <si>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</si>
  <si>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</si>
  <si>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</si>
  <si>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</si>
  <si>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</si>
  <si>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</si>
  <si>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</si>
  <si>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</si>
  <si>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</si>
  <si>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</si>
  <si>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</si>
  <si>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</si>
  <si>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</si>
  <si>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</si>
  <si>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</si>
  <si>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</si>
  <si>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</si>
  <si>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</si>
  <si>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</si>
  <si>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</si>
  <si>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</si>
  <si>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</si>
  <si>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</si>
  <si>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</si>
  <si>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</si>
  <si>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</si>
  <si>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</si>
  <si>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</si>
  <si>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</si>
  <si>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</si>
  <si>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</si>
  <si>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</si>
  <si>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</si>
  <si>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</si>
  <si>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</si>
  <si>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</si>
  <si>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</si>
  <si>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</si>
  <si>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</si>
  <si>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</si>
  <si>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</si>
  <si>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</si>
  <si>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</si>
  <si>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</si>
  <si>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</si>
  <si>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</si>
  <si>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</si>
  <si>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</si>
  <si>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</si>
  <si>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</si>
  <si>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</si>
  <si>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</si>
  <si>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</si>
  <si>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</si>
  <si>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</si>
  <si>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</si>
  <si>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</si>
  <si>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</si>
  <si>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</si>
  <si>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</si>
  <si>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</si>
  <si>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</si>
  <si>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</si>
  <si>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</si>
  <si>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</si>
  <si>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</si>
  <si>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</si>
  <si>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</si>
  <si>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</si>
  <si>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</si>
  <si>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</si>
  <si>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</si>
  <si>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</si>
  <si>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</si>
  <si>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</si>
  <si>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</si>
  <si>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</si>
  <si>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</si>
  <si>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</si>
  <si>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</si>
  <si>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</si>
  <si>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</si>
  <si>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</si>
  <si>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</si>
  <si>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</si>
  <si>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</si>
  <si>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</si>
  <si>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</si>
  <si>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</si>
  <si>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</si>
  <si>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</si>
  <si>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</si>
  <si>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</si>
  <si>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</si>
  <si>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</si>
  <si>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</si>
  <si>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</si>
  <si>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</si>
  <si>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</si>
  <si>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</si>
  <si>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</si>
  <si>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</si>
  <si>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</si>
  <si>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</si>
  <si>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</si>
  <si>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</si>
  <si>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</si>
  <si>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</si>
  <si>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</si>
  <si>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</si>
  <si>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</si>
  <si>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</si>
  <si>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</si>
  <si>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</si>
  <si>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</si>
  <si>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</si>
  <si>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</si>
  <si>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</si>
  <si>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</si>
  <si>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</si>
  <si>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</si>
  <si>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</si>
  <si>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</si>
  <si>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</si>
  <si>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</si>
  <si>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</si>
  <si>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</si>
  <si>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</si>
  <si>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</si>
  <si>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</si>
  <si>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</si>
  <si>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</si>
  <si>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</si>
  <si>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</si>
  <si>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</si>
  <si>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</si>
  <si>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</si>
  <si>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</si>
  <si>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</si>
  <si>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</si>
  <si>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</si>
  <si>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</si>
  <si>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</si>
  <si>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</si>
  <si>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</si>
  <si>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</si>
  <si>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</si>
  <si>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</si>
  <si>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</si>
  <si>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</si>
  <si>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</si>
  <si>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</si>
  <si>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</si>
  <si>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</si>
  <si>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</si>
  <si>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</si>
  <si>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</si>
  <si>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</si>
  <si>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</si>
  <si>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</si>
  <si>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</si>
  <si>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</si>
  <si>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</si>
  <si>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</si>
  <si>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</si>
  <si>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</si>
  <si>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</si>
  <si>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</si>
  <si>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</si>
  <si>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</si>
  <si>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</si>
  <si>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</si>
  <si>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</si>
  <si>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</si>
  <si>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</si>
  <si>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</si>
  <si>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</si>
  <si>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</si>
  <si>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</si>
  <si>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</si>
  <si>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</si>
  <si>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</si>
  <si>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</si>
  <si>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</si>
  <si>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</si>
  <si>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</si>
  <si>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</si>
  <si>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</si>
  <si>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</si>
  <si>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</si>
  <si>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</si>
  <si>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</si>
  <si>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</si>
  <si>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</si>
  <si>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</si>
  <si>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</si>
  <si>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</si>
  <si>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</si>
  <si>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</si>
  <si>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</si>
  <si>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</si>
  <si>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</si>
  <si>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</si>
  <si>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</si>
  <si>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</si>
  <si>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</si>
  <si>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</si>
  <si>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</si>
  <si>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</si>
  <si>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</si>
  <si>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</si>
  <si>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</si>
  <si>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</si>
  <si>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</si>
  <si>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</si>
  <si>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</si>
  <si>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</si>
  <si>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</si>
  <si>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</si>
  <si>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</si>
  <si>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</si>
  <si>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</si>
  <si>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</si>
  <si>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</si>
  <si>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</si>
  <si>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</si>
  <si>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</si>
  <si>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</si>
  <si>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</si>
  <si>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</si>
  <si>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</si>
  <si>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</si>
  <si>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</si>
  <si>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</si>
  <si>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</si>
  <si>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</si>
  <si>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</si>
  <si>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</si>
  <si>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</si>
  <si>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</si>
  <si>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</si>
  <si>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</si>
  <si>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</si>
  <si>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</si>
  <si>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</si>
  <si>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</si>
  <si>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</si>
  <si>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</si>
  <si>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</si>
  <si>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</si>
  <si>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</si>
  <si>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</si>
  <si>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</si>
  <si>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</si>
  <si>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</si>
  <si>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</si>
  <si>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</si>
  <si>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</si>
  <si>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</si>
  <si>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</si>
  <si>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</si>
  <si>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</si>
  <si>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</si>
  <si>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</si>
  <si>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</si>
  <si>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</si>
  <si>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</si>
  <si>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</si>
  <si>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</si>
  <si>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</si>
  <si>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</si>
  <si>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</si>
  <si>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</si>
  <si>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</si>
  <si>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</si>
  <si>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</si>
  <si>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</si>
  <si>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</si>
  <si>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</si>
  <si>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</si>
  <si>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</si>
  <si>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</si>
  <si>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</si>
  <si>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</si>
  <si>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</si>
  <si>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</si>
  <si>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</si>
  <si>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</si>
  <si>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</si>
  <si>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</si>
  <si>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</si>
  <si>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</si>
  <si>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</si>
  <si>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</si>
  <si>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</si>
  <si>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</si>
  <si>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</si>
  <si>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</si>
  <si>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</si>
  <si>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</si>
  <si>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</si>
  <si>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</si>
  <si>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</si>
  <si>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</si>
  <si>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</si>
  <si>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</si>
  <si>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</si>
  <si>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</si>
  <si>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</si>
  <si>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</si>
  <si>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</si>
  <si>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</si>
  <si>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</si>
  <si>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</si>
  <si>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</si>
  <si>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</si>
  <si>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</si>
  <si>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</si>
  <si>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</si>
  <si>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</si>
  <si>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</si>
  <si>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</si>
  <si>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</si>
  <si>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</si>
  <si>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</si>
  <si>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</si>
  <si>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</si>
  <si>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</si>
  <si>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</si>
  <si>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</si>
  <si>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</si>
  <si>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</si>
  <si>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</si>
  <si>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</si>
  <si>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</si>
  <si>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</si>
  <si>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</si>
  <si>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</si>
  <si>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</si>
  <si>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</si>
  <si>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</si>
  <si>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</si>
  <si>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</si>
  <si>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</si>
  <si>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</si>
  <si>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</si>
  <si>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</si>
  <si>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</si>
  <si>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</si>
  <si>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</si>
  <si>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</si>
  <si>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</si>
  <si>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</si>
  <si>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</si>
  <si>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</si>
  <si>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</si>
  <si>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</si>
  <si>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</si>
  <si>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</si>
  <si>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</si>
  <si>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</si>
  <si>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</si>
  <si>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</si>
  <si>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</si>
  <si>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</si>
  <si>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</si>
  <si>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</si>
  <si>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</si>
  <si>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</si>
  <si>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</si>
  <si>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</si>
  <si>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</si>
  <si>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</si>
  <si>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</si>
  <si>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</si>
  <si>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</si>
  <si>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</si>
  <si>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</si>
  <si>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</si>
  <si>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</si>
  <si>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</si>
  <si>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</si>
  <si>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</si>
  <si>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</si>
  <si>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</si>
  <si>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</si>
  <si>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</si>
  <si>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</si>
  <si>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</si>
  <si>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</si>
  <si>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</si>
  <si>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</si>
  <si>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</si>
  <si>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</si>
  <si>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</si>
  <si>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</si>
  <si>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</si>
  <si>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</si>
  <si>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</si>
  <si>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</si>
  <si>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</si>
  <si>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</si>
  <si>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</si>
  <si>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</si>
  <si>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</si>
  <si>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</si>
  <si>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</si>
  <si>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</si>
  <si>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</si>
  <si>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</si>
  <si>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</si>
  <si>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</si>
  <si>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</si>
  <si>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</si>
  <si>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</si>
  <si>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</si>
  <si>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</si>
  <si>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</si>
  <si>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</si>
  <si>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</si>
  <si>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</si>
  <si>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</si>
  <si>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</si>
  <si>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</si>
  <si>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</si>
  <si>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</si>
  <si>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</si>
  <si>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</si>
  <si>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</si>
  <si>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</si>
  <si>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</si>
  <si>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</si>
  <si>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</si>
  <si>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</si>
  <si>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</si>
  <si>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</si>
  <si>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</si>
  <si>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</si>
  <si>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</si>
  <si>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</si>
  <si>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</si>
  <si>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</si>
  <si>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</si>
  <si>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</si>
  <si>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</si>
  <si>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</si>
  <si>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</si>
  <si>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</si>
  <si>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</si>
  <si>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</si>
  <si>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</si>
  <si>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</si>
  <si>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</si>
  <si>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</si>
  <si>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</si>
  <si>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</si>
  <si>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</si>
  <si>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</si>
  <si>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</si>
  <si>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</si>
  <si>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</si>
  <si>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</si>
  <si>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</si>
  <si>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</si>
  <si>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</si>
  <si>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</si>
  <si>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</si>
  <si>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</si>
  <si>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</si>
  <si>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</si>
  <si>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</si>
  <si>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</si>
  <si>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</si>
  <si>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</si>
  <si>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</si>
  <si>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</si>
  <si>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</si>
  <si>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</si>
  <si>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</si>
  <si>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</si>
  <si>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</si>
  <si>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</si>
  <si>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</si>
  <si>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</si>
  <si>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</si>
  <si>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</si>
  <si>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</si>
  <si>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</si>
  <si>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</si>
  <si>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</si>
  <si>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</si>
  <si>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</si>
  <si>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</si>
  <si>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</si>
  <si>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</si>
  <si>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</si>
  <si>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</si>
  <si>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</si>
  <si>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</si>
  <si>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</si>
  <si>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</si>
  <si>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</si>
  <si>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</si>
  <si>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</si>
  <si>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</si>
  <si>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</si>
  <si>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</si>
  <si>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</si>
  <si>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</si>
  <si>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</si>
  <si>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</si>
  <si>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</si>
  <si>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</si>
  <si>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</si>
  <si>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</si>
  <si>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</si>
  <si>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</si>
  <si>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</si>
  <si>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</si>
  <si>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</si>
  <si>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</si>
  <si>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</si>
  <si>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</si>
  <si>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</si>
  <si>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</si>
  <si>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</si>
  <si>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</si>
  <si>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</si>
  <si>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</si>
  <si>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</si>
  <si>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</si>
  <si>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</si>
  <si>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</si>
  <si>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</si>
  <si>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</si>
  <si>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</si>
  <si>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</si>
  <si>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</si>
  <si>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</si>
  <si>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</si>
  <si>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</si>
  <si>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</si>
  <si>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</si>
  <si>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</si>
  <si>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</si>
  <si>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</si>
  <si>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</si>
  <si>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</si>
  <si>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</si>
  <si>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</si>
  <si>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</si>
  <si>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</si>
  <si>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</si>
  <si>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</si>
  <si>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</si>
  <si>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</si>
  <si>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</si>
  <si>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</si>
  <si>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</si>
  <si>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</si>
  <si>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</si>
  <si>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</si>
  <si>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</si>
  <si>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</si>
  <si>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</si>
  <si>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</si>
  <si>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</si>
  <si>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</si>
  <si>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</si>
  <si>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</si>
  <si>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</si>
  <si>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</si>
  <si>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</si>
  <si>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</si>
  <si>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</si>
  <si>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</si>
  <si>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</si>
  <si>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</si>
  <si>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</si>
  <si>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</si>
  <si>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</si>
  <si>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</si>
  <si>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</si>
  <si>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</si>
  <si>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</si>
  <si>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</si>
  <si>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</si>
  <si>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</si>
  <si>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</si>
  <si>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</si>
  <si>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</si>
  <si>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</si>
  <si>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</si>
  <si>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</si>
  <si>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</si>
  <si>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</si>
  <si>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</si>
  <si>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</si>
  <si>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</si>
  <si>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</si>
  <si>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</si>
  <si>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</si>
  <si>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</si>
  <si>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</si>
  <si>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</si>
  <si>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</si>
  <si>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</si>
  <si>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</si>
  <si>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</si>
  <si>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</si>
  <si>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</si>
  <si>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</si>
  <si>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</si>
  <si>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</si>
  <si>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</si>
  <si>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</si>
  <si>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</si>
  <si>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</si>
  <si>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</si>
  <si>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</si>
  <si>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</si>
  <si>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</si>
  <si>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</si>
  <si>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</si>
  <si>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</si>
  <si>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</si>
  <si>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</si>
  <si>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</si>
  <si>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</si>
  <si>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</si>
  <si>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</si>
  <si>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</si>
  <si>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</si>
  <si>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</si>
  <si>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</si>
  <si>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</si>
  <si>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</si>
  <si>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</si>
  <si>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</si>
  <si>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</si>
  <si>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</si>
  <si>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</si>
  <si>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</si>
  <si>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</si>
  <si>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</si>
  <si>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</si>
  <si>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</si>
  <si>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</si>
  <si>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</si>
  <si>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</si>
  <si>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</si>
  <si>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</si>
  <si>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</si>
  <si>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</si>
  <si>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</si>
  <si>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</si>
  <si>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</si>
  <si>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</si>
  <si>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</si>
  <si>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</si>
  <si>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</si>
  <si>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</si>
  <si>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</si>
  <si>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</si>
  <si>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</si>
  <si>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</si>
  <si>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</si>
  <si>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</si>
  <si>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</si>
  <si>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</si>
  <si>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</si>
  <si>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</si>
  <si>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</si>
  <si>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</si>
  <si>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</si>
  <si>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</si>
  <si>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</si>
  <si>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</si>
  <si>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</si>
  <si>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</si>
  <si>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</si>
  <si>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</si>
  <si>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</si>
  <si>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</si>
  <si>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</si>
  <si>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</si>
  <si>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</si>
  <si>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</si>
  <si>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</si>
  <si>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</si>
  <si>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</si>
  <si>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</si>
  <si>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</si>
  <si>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</si>
  <si>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</si>
  <si>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</si>
  <si>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</si>
  <si>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</si>
  <si>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</si>
  <si>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</si>
  <si>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</si>
  <si>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</si>
  <si>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</si>
  <si>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</si>
  <si>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</si>
  <si>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</si>
  <si>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</si>
  <si>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</si>
  <si>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</si>
  <si>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</si>
  <si>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</si>
  <si>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</si>
  <si>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</si>
  <si>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</si>
  <si>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</si>
  <si>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</si>
  <si>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</si>
  <si>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</si>
  <si>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</si>
  <si>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</si>
  <si>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</si>
  <si>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</si>
  <si>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</si>
  <si>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</si>
  <si>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</si>
  <si>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</si>
  <si>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</si>
  <si>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</si>
  <si>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</si>
  <si>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</si>
  <si>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</si>
  <si>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</si>
  <si>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</si>
  <si>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</si>
  <si>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</si>
  <si>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</si>
  <si>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</si>
  <si>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</si>
  <si>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</si>
  <si>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</si>
  <si>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</si>
  <si>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</si>
  <si>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</si>
  <si>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</si>
  <si>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</si>
  <si>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</si>
  <si>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</si>
  <si>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</si>
  <si>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</si>
  <si>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</si>
  <si>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</si>
  <si>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</si>
  <si>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</si>
  <si>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</si>
  <si>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</si>
  <si>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</si>
  <si>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</si>
  <si>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</si>
  <si>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</si>
  <si>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</si>
  <si>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</si>
  <si>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</si>
  <si>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</si>
  <si>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</si>
  <si>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</si>
  <si>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</si>
  <si>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</si>
  <si>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</si>
  <si>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</si>
  <si>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</si>
  <si>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</si>
  <si>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</si>
  <si>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</si>
  <si>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</si>
  <si>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</si>
  <si>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</si>
  <si>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</si>
  <si>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</si>
  <si>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</si>
  <si>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</si>
  <si>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</si>
  <si>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</si>
  <si>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</si>
  <si>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</si>
  <si>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</si>
  <si>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</si>
  <si>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</si>
  <si>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</si>
  <si>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</si>
  <si>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</si>
  <si>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</si>
  <si>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</si>
  <si>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</si>
  <si>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</si>
  <si>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</si>
  <si>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</si>
  <si>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</si>
  <si>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</si>
  <si>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</si>
  <si>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</si>
  <si>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</si>
  <si>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</si>
  <si>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</si>
  <si>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</si>
  <si>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</si>
  <si>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</si>
  <si>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</si>
  <si>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</si>
  <si>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</si>
  <si>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</si>
  <si>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</si>
  <si>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</si>
  <si>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</si>
  <si>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</si>
  <si>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</si>
  <si>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</si>
  <si>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</si>
  <si>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</si>
  <si>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</si>
  <si>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</si>
  <si>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</si>
  <si>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</si>
  <si>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</si>
  <si>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</si>
  <si>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</si>
  <si>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</si>
  <si>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</si>
  <si>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</si>
  <si>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</si>
  <si>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</si>
  <si>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</si>
  <si>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</si>
  <si>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</si>
  <si>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</si>
  <si>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</si>
  <si>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</si>
  <si>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</si>
  <si>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</si>
  <si>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</si>
  <si>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</si>
  <si>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</si>
  <si>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</si>
  <si>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</si>
  <si>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</si>
  <si>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</si>
  <si>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</si>
  <si>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</si>
  <si>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</si>
  <si>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</si>
  <si>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</si>
  <si>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</si>
  <si>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</si>
  <si>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</si>
  <si>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</si>
  <si>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</si>
  <si>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</si>
  <si>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</si>
  <si>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</si>
  <si>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</si>
  <si>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</si>
  <si>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</si>
  <si>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</si>
  <si>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</si>
  <si>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</si>
  <si>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</si>
  <si>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</si>
  <si>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</si>
  <si>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</si>
  <si>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</si>
  <si>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</si>
  <si>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</si>
  <si>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</si>
  <si>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</si>
  <si>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</si>
  <si>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</si>
  <si>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</si>
  <si>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</si>
  <si>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</si>
  <si>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</si>
  <si>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</si>
  <si>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</si>
  <si>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</si>
  <si>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</si>
  <si>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</si>
  <si>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</si>
  <si>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</si>
  <si>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</si>
  <si>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</si>
  <si>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</si>
  <si>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</si>
  <si>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</si>
  <si>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</si>
  <si>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</si>
  <si>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</si>
  <si>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</si>
  <si>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</si>
  <si>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</si>
  <si>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</si>
  <si>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</si>
  <si>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</si>
  <si>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</si>
  <si>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</si>
  <si>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</si>
  <si>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</si>
  <si>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</si>
  <si>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</si>
  <si>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</si>
  <si>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</si>
  <si>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</si>
  <si>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</si>
  <si>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</si>
  <si>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</si>
  <si>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</si>
  <si>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</si>
  <si>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</si>
  <si>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</si>
  <si>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</si>
  <si>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</si>
  <si>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</si>
  <si>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</si>
  <si>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</si>
  <si>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</si>
  <si>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</si>
  <si>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</si>
  <si>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</si>
  <si>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</si>
  <si>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</si>
  <si>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</si>
  <si>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</si>
  <si>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</si>
  <si>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</si>
  <si>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</si>
  <si>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</si>
  <si>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</si>
  <si>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</si>
  <si>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</si>
  <si>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</si>
  <si>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</si>
  <si>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</si>
  <si>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</si>
  <si>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</si>
  <si>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</si>
  <si>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</si>
  <si>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</si>
  <si>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</si>
  <si>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</si>
  <si>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</si>
  <si>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</si>
  <si>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</si>
  <si>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</si>
  <si>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</si>
  <si>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</si>
  <si>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</si>
  <si>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</si>
  <si>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</si>
  <si>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</si>
  <si>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</si>
  <si>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</si>
  <si>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</si>
  <si>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</si>
  <si>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</si>
  <si>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</si>
  <si>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</si>
  <si>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</si>
  <si>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</si>
  <si>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</si>
  <si>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</si>
  <si>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</si>
  <si>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</si>
  <si>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</si>
  <si>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</si>
  <si>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</si>
  <si>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</si>
  <si>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</si>
  <si>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</si>
  <si>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</si>
  <si>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</si>
  <si>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</si>
  <si>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</si>
  <si>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</si>
  <si>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</si>
  <si>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</si>
  <si>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</si>
  <si>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</si>
  <si>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</si>
  <si>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</si>
  <si>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</si>
  <si>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</si>
  <si>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</si>
  <si>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</si>
  <si>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</si>
  <si>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</si>
  <si>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</si>
  <si>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</si>
  <si>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</si>
  <si>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</si>
  <si>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</si>
  <si>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</si>
  <si>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</si>
  <si>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</si>
  <si>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</si>
  <si>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</si>
  <si>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</si>
  <si>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</si>
  <si>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</si>
  <si>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</si>
  <si>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</si>
  <si>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</si>
  <si>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</si>
  <si>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</si>
  <si>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</si>
  <si>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</si>
  <si>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</si>
  <si>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</si>
  <si>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</si>
  <si>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</si>
  <si>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</si>
  <si>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</si>
  <si>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</si>
  <si>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</si>
  <si>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</si>
  <si>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</si>
  <si>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</si>
  <si>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</si>
  <si>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</si>
  <si>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</si>
  <si>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</si>
  <si>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</si>
  <si>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</si>
  <si>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</si>
  <si>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</si>
  <si>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</si>
  <si>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</si>
  <si>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</si>
  <si>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</si>
  <si>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</si>
  <si>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</si>
  <si>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</si>
  <si>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</si>
  <si>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</si>
  <si>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</si>
  <si>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</si>
  <si>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</si>
  <si>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</si>
  <si>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</si>
  <si>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</si>
  <si>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</si>
  <si>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</si>
  <si>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</si>
  <si>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</si>
  <si>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</si>
  <si>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</si>
  <si>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</si>
  <si>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</si>
  <si>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</si>
  <si>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</si>
  <si>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</si>
  <si>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</si>
  <si>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</si>
  <si>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</si>
  <si>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</si>
  <si>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</si>
  <si>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</si>
  <si>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</si>
  <si>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</si>
  <si>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</si>
  <si>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</si>
  <si>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</si>
  <si>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</si>
  <si>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</si>
  <si>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</si>
  <si>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</si>
  <si>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</si>
  <si>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</si>
  <si>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</si>
  <si>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</si>
  <si>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</si>
  <si>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</si>
  <si>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</si>
  <si>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</si>
  <si>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</si>
  <si>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</si>
  <si>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</si>
  <si>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</si>
  <si>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</si>
  <si>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</si>
  <si>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</si>
  <si>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</si>
  <si>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</si>
  <si>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</si>
  <si>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</si>
  <si>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</si>
  <si>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</si>
  <si>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</si>
  <si>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</si>
  <si>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</si>
  <si>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</si>
  <si>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</si>
  <si>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</si>
  <si>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</si>
  <si>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</si>
  <si>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</si>
  <si>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</si>
  <si>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</si>
  <si>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</si>
  <si>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</si>
  <si>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</si>
  <si>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</si>
  <si>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</si>
  <si>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</si>
  <si>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</si>
  <si>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</si>
  <si>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</si>
  <si>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</si>
  <si>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</si>
  <si>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</si>
  <si>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</si>
  <si>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</si>
  <si>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</si>
  <si>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</si>
  <si>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</si>
  <si>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</si>
  <si>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</si>
  <si>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</si>
  <si>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</si>
  <si>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</si>
  <si>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</si>
  <si>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</si>
  <si>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</si>
  <si>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</si>
  <si>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</si>
  <si>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</si>
  <si>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</si>
  <si>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</si>
  <si>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</si>
  <si>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</si>
  <si>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</si>
  <si>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</si>
  <si>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</si>
  <si>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</si>
  <si>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</si>
  <si>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</si>
  <si>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</si>
  <si>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</si>
  <si>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</si>
  <si>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</si>
  <si>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</si>
  <si>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</si>
  <si>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</si>
  <si>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</si>
  <si>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</si>
  <si>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</si>
  <si>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</si>
  <si>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</si>
  <si>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</si>
  <si>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</si>
  <si>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</si>
  <si>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</si>
  <si>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</si>
  <si>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</si>
  <si>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</si>
  <si>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</si>
  <si>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</si>
  <si>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</si>
  <si>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</si>
  <si>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</si>
  <si>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</si>
  <si>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</si>
  <si>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</si>
  <si>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</si>
  <si>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</si>
  <si>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</si>
  <si>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</si>
  <si>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</si>
  <si>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</si>
  <si>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</si>
  <si>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</si>
  <si>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</si>
  <si>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</si>
  <si>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</si>
  <si>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</si>
  <si>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</si>
  <si>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</si>
  <si>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</si>
  <si>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</si>
  <si>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</si>
  <si>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</si>
  <si>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</si>
  <si>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</si>
  <si>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</si>
  <si>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</si>
  <si>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</si>
  <si>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</si>
  <si>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</si>
  <si>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</si>
  <si>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</si>
  <si>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</si>
  <si>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</si>
  <si>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</si>
  <si>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</si>
  <si>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</si>
  <si>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</si>
  <si>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</si>
  <si>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</si>
  <si>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</si>
  <si>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</si>
  <si>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</si>
  <si>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</si>
  <si>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</si>
  <si>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</si>
  <si>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</si>
  <si>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</si>
  <si>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</si>
  <si>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</si>
  <si>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</si>
  <si>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</si>
  <si>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</si>
  <si>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</si>
  <si>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</si>
  <si>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</si>
  <si>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</si>
  <si>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</si>
  <si>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</si>
  <si>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</si>
  <si>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</si>
  <si>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</si>
  <si>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</si>
  <si>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</si>
  <si>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</si>
  <si>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</si>
  <si>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</si>
  <si>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</si>
  <si>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</si>
  <si>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</si>
  <si>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</si>
  <si>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</si>
  <si>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</si>
  <si>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</si>
  <si>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</si>
  <si>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</si>
  <si>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</si>
  <si>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</si>
  <si>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</si>
  <si>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</si>
  <si>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</si>
  <si>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</si>
  <si>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</si>
  <si>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</si>
  <si>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</si>
  <si>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</si>
  <si>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</si>
  <si>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</si>
  <si>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</si>
  <si>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</si>
  <si>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</si>
  <si>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</si>
  <si>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</si>
  <si>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</si>
  <si>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</si>
  <si>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</si>
  <si>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</si>
  <si>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</si>
  <si>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</si>
  <si>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</si>
  <si>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</si>
  <si>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</si>
  <si>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</si>
  <si>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</si>
  <si>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</si>
  <si>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</si>
  <si>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</si>
  <si>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</si>
  <si>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</si>
  <si>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</si>
  <si>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</si>
  <si>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</si>
  <si>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</si>
  <si>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</si>
  <si>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</si>
  <si>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</si>
  <si>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</si>
  <si>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</si>
  <si>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</si>
  <si>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</si>
  <si>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</si>
  <si>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</si>
  <si>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</si>
  <si>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</si>
  <si>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</si>
  <si>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</si>
  <si>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</si>
  <si>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</si>
  <si>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</si>
  <si>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</si>
  <si>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</si>
  <si>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</si>
  <si>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</si>
  <si>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</si>
  <si>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</si>
  <si>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</si>
  <si>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</si>
  <si>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</si>
  <si>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</si>
  <si>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</si>
  <si>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</si>
  <si>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</si>
  <si>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</si>
  <si>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</si>
  <si>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</si>
  <si>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</si>
  <si>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</si>
  <si>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</si>
  <si>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</si>
  <si>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</si>
  <si>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</si>
  <si>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</si>
  <si>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</si>
  <si>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</si>
  <si>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</si>
  <si>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</si>
  <si>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</si>
  <si>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</si>
  <si>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</si>
  <si>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</si>
  <si>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</si>
  <si>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</si>
  <si>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</si>
  <si>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</si>
  <si>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</si>
  <si>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</si>
  <si>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</si>
  <si>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</si>
  <si>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</si>
  <si>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</si>
  <si>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</si>
  <si>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</si>
  <si>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</si>
  <si>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</si>
  <si>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</si>
  <si>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</si>
  <si>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</si>
  <si>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</si>
  <si>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</si>
  <si>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</si>
  <si>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</si>
  <si>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</si>
  <si>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</si>
  <si>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</si>
  <si>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</si>
  <si>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</si>
  <si>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</si>
  <si>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</si>
  <si>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</si>
  <si>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</si>
  <si>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</si>
  <si>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</si>
  <si>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</si>
  <si>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</si>
  <si>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</si>
  <si>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</si>
  <si>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</si>
  <si>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</si>
  <si>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</si>
  <si>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</si>
  <si>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</si>
  <si>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</si>
  <si>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</si>
  <si>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</si>
  <si>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</si>
  <si>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</si>
  <si>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</si>
  <si>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</si>
  <si>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</si>
  <si>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</si>
  <si>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</si>
  <si>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</si>
  <si>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</si>
  <si>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</si>
  <si>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</si>
  <si>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</si>
  <si>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</si>
  <si>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</si>
  <si>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</si>
  <si>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</si>
  <si>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</si>
  <si>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</si>
  <si>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</si>
  <si>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</si>
  <si>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</si>
  <si>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</si>
  <si>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</si>
  <si>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</si>
  <si>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</si>
  <si>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</si>
  <si>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</si>
  <si>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</si>
  <si>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</si>
  <si>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</si>
  <si>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</si>
  <si>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</si>
  <si>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</si>
  <si>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</si>
  <si>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</si>
  <si>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</si>
  <si>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</si>
  <si>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</si>
  <si>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</si>
  <si>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</si>
  <si>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</si>
  <si>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</si>
  <si>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</si>
  <si>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</si>
  <si>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</si>
  <si>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</si>
  <si>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</si>
  <si>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</si>
  <si>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</si>
  <si>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</si>
  <si>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</si>
  <si>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</si>
  <si>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</si>
  <si>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</si>
  <si>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</si>
  <si>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</si>
  <si>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</si>
  <si>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</si>
  <si>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</si>
  <si>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</si>
  <si>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</si>
  <si>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</si>
  <si>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</si>
  <si>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</si>
  <si>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</si>
  <si>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</si>
  <si>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</si>
  <si>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</si>
  <si>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</si>
  <si>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</si>
  <si>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</si>
  <si>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</si>
  <si>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</si>
  <si>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</si>
  <si>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</si>
  <si>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</si>
  <si>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</si>
  <si>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</si>
  <si>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</si>
  <si>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</si>
  <si>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</si>
  <si>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</si>
  <si>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</si>
  <si>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</si>
  <si>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</si>
  <si>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</si>
  <si>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</si>
  <si>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</si>
  <si>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</si>
  <si>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</si>
  <si>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</si>
  <si>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</si>
  <si>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</si>
  <si>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</si>
  <si>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</si>
  <si>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</si>
  <si>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</si>
  <si>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</si>
  <si>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</si>
  <si>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</si>
  <si>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</si>
  <si>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</si>
  <si>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</si>
  <si>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</si>
  <si>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</si>
  <si>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</si>
  <si>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</si>
  <si>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</si>
  <si>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</si>
  <si>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</si>
  <si>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</si>
  <si>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</si>
  <si>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</si>
  <si>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</si>
  <si>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</si>
  <si>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</si>
  <si>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</si>
  <si>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</si>
  <si>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</si>
  <si>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</si>
  <si>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</si>
  <si>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</si>
  <si>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</si>
  <si>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</si>
  <si>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</si>
  <si>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</si>
  <si>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</si>
  <si>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</si>
  <si>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</si>
  <si>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</si>
  <si>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</si>
  <si>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</si>
  <si>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</si>
  <si>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</si>
  <si>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</si>
  <si>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</si>
  <si>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</si>
  <si>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</si>
  <si>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</si>
  <si>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</si>
  <si>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</si>
  <si>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</si>
  <si>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</si>
  <si>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</si>
  <si>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</si>
  <si>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</si>
  <si>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</si>
  <si>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</si>
  <si>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</si>
  <si>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</si>
  <si>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</si>
  <si>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</si>
  <si>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</si>
  <si>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</si>
  <si>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</si>
  <si>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</si>
  <si>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</si>
  <si>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</si>
  <si>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</si>
  <si>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</si>
  <si>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</si>
  <si>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</si>
  <si>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</si>
  <si>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</si>
  <si>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</si>
  <si>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</si>
  <si>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</si>
  <si>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</si>
  <si>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</si>
  <si>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</si>
  <si>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</si>
  <si>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</si>
  <si>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</si>
  <si>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</si>
  <si>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</si>
  <si>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</si>
  <si>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</si>
  <si>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</si>
  <si>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</si>
  <si>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</si>
  <si>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</si>
  <si>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</si>
  <si>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</si>
  <si>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</si>
  <si>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</si>
  <si>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</si>
  <si>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</si>
  <si>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</si>
  <si>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</si>
  <si>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</si>
  <si>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</si>
  <si>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</si>
  <si>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</si>
  <si>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</si>
  <si>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</si>
  <si>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</si>
  <si>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</si>
  <si>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</si>
  <si>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</si>
  <si>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</si>
  <si>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</si>
  <si>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</si>
  <si>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</si>
  <si>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</si>
  <si>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</si>
  <si>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</si>
  <si>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</si>
  <si>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</si>
  <si>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</si>
  <si>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</si>
  <si>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</si>
  <si>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</si>
  <si>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</si>
  <si>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</si>
  <si>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</si>
  <si>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</si>
  <si>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</si>
  <si>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</si>
  <si>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</si>
  <si>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</si>
  <si>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</si>
  <si>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</si>
  <si>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</si>
  <si>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</si>
  <si>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</si>
  <si>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</si>
  <si>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</si>
  <si>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</si>
  <si>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</si>
  <si>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</si>
  <si>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</si>
  <si>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</si>
  <si>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</si>
  <si>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</si>
  <si>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</si>
  <si>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</si>
  <si>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</si>
  <si>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</si>
  <si>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</si>
  <si>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</si>
  <si>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</si>
  <si>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</si>
  <si>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</si>
  <si>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</si>
  <si>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</si>
  <si>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</si>
  <si>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</si>
  <si>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</si>
  <si>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</si>
  <si>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</si>
  <si>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</si>
  <si>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</si>
  <si>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</si>
  <si>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</si>
  <si>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</si>
  <si>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</si>
  <si>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</si>
  <si>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</si>
  <si>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</si>
  <si>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</si>
  <si>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</si>
  <si>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</si>
  <si>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</si>
  <si>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</si>
  <si>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</si>
  <si>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</si>
  <si>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</si>
  <si>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</si>
  <si>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</si>
  <si>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</si>
  <si>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</si>
  <si>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</si>
  <si>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</si>
  <si>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</si>
  <si>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</si>
  <si>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</si>
  <si>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</si>
  <si>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</si>
  <si>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</si>
  <si>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</si>
  <si>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</si>
  <si>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</si>
  <si>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</si>
  <si>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</si>
  <si>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</si>
  <si>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</si>
  <si>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</si>
  <si>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</si>
  <si>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</si>
  <si>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</si>
  <si>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</si>
  <si>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</si>
  <si>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</si>
  <si>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</si>
  <si>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</si>
  <si>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</si>
  <si>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</si>
  <si>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</si>
  <si>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</si>
  <si>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</si>
  <si>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</si>
  <si>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</si>
  <si>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</si>
  <si>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</si>
  <si>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</si>
  <si>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</si>
  <si>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</si>
  <si>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</si>
  <si>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</si>
  <si>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</si>
  <si>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</si>
  <si>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</si>
  <si>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</si>
  <si>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</si>
  <si>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</si>
  <si>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</si>
  <si>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</si>
  <si>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</si>
  <si>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</si>
  <si>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</si>
  <si>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</si>
  <si>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</si>
  <si>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</si>
  <si>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</si>
  <si>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</si>
  <si>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</si>
  <si>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</si>
  <si>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</si>
  <si>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</si>
  <si>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</si>
  <si>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</si>
  <si>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</si>
  <si>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</si>
  <si>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</si>
  <si>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</si>
  <si>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</si>
  <si>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</si>
  <si>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</si>
  <si>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</si>
  <si>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</si>
  <si>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</si>
  <si>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</si>
  <si>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</si>
  <si>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</si>
  <si>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</si>
  <si>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</si>
  <si>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</si>
  <si>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</si>
  <si>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</si>
  <si>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</si>
  <si>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</si>
  <si>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</si>
  <si>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</si>
  <si>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</si>
  <si>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</si>
  <si>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</si>
  <si>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</si>
  <si>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</si>
  <si>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</si>
  <si>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</si>
  <si>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</si>
  <si>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</si>
  <si>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</si>
  <si>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</si>
  <si>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</si>
  <si>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</si>
  <si>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</si>
  <si>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</si>
  <si>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</si>
  <si>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</si>
  <si>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</si>
  <si>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</si>
  <si>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</si>
  <si>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</si>
  <si>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</si>
  <si>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</si>
  <si>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</si>
  <si>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</si>
  <si>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</si>
  <si>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</si>
  <si>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</si>
  <si>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</si>
  <si>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</si>
  <si>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</si>
  <si>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</si>
  <si>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</si>
  <si>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</si>
  <si>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</si>
  <si>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</si>
  <si>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</si>
  <si>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</si>
  <si>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</si>
  <si>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</si>
  <si>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</si>
  <si>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</si>
  <si>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</si>
  <si>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</si>
  <si>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</si>
  <si>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</si>
  <si>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</si>
  <si>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</si>
  <si>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</si>
  <si>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</si>
  <si>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</si>
  <si>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</si>
  <si>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</si>
  <si>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</si>
  <si>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</si>
  <si>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</si>
  <si>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</si>
  <si>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</si>
  <si>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</si>
  <si>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</si>
  <si>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</si>
  <si>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</si>
  <si>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</si>
  <si>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</si>
  <si>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</si>
  <si>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</si>
  <si>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</si>
  <si>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</si>
  <si>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</si>
  <si>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</si>
  <si>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</si>
  <si>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</si>
  <si>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</si>
  <si>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</si>
  <si>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</si>
  <si>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</si>
  <si>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</si>
  <si>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</si>
  <si>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</si>
  <si>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</si>
  <si>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</si>
  <si>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</si>
  <si>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</si>
  <si>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</si>
  <si>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</si>
  <si>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</si>
  <si>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</si>
  <si>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</si>
  <si>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</si>
  <si>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</si>
  <si>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</si>
  <si>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</si>
  <si>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</si>
  <si>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</si>
  <si>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</si>
  <si>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</si>
  <si>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</si>
  <si>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</si>
  <si>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</si>
  <si>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</si>
  <si>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</si>
  <si>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</si>
  <si>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</si>
  <si>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</si>
  <si>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</si>
  <si>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</si>
  <si>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</si>
  <si>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</si>
  <si>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</si>
  <si>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</si>
  <si>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</si>
  <si>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</si>
  <si>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</si>
  <si>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</si>
  <si>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</si>
  <si>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</si>
  <si>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</si>
  <si>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</si>
  <si>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</si>
  <si>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</si>
  <si>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</si>
  <si>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</si>
  <si>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</si>
  <si>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</si>
  <si>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</si>
  <si>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</si>
  <si>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</si>
  <si>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</si>
  <si>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</si>
  <si>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</si>
  <si>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</si>
  <si>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</si>
  <si>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</si>
  <si>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</si>
  <si>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</si>
  <si>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</si>
  <si>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</si>
  <si>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</si>
  <si>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</si>
  <si>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</si>
  <si>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</si>
  <si>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</si>
  <si>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</si>
  <si>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</si>
  <si>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</si>
  <si>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</si>
  <si>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</si>
  <si>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</si>
  <si>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</si>
  <si>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</si>
  <si>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</si>
  <si>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</si>
  <si>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</si>
  <si>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</si>
  <si>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</si>
  <si>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</si>
  <si>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</si>
  <si>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</si>
  <si>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</si>
  <si>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</si>
  <si>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</si>
  <si>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</si>
  <si>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</si>
  <si>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</si>
  <si>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</si>
  <si>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</si>
  <si>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</si>
  <si>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</si>
  <si>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</si>
  <si>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</si>
  <si>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</si>
  <si>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</si>
  <si>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</si>
  <si>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</si>
  <si>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</si>
  <si>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</si>
  <si>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</si>
  <si>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</si>
  <si>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</si>
  <si>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</si>
  <si>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</si>
  <si>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</si>
  <si>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</si>
  <si>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</si>
  <si>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</si>
  <si>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</si>
  <si>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</si>
  <si>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</si>
  <si>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</si>
  <si>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</si>
  <si>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</si>
  <si>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</si>
  <si>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</si>
  <si>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</si>
  <si>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</si>
  <si>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</si>
  <si>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</si>
  <si>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</si>
  <si>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</si>
  <si>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</si>
  <si>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</si>
  <si>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</si>
  <si>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</si>
  <si>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</si>
  <si>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</si>
  <si>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</si>
  <si>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</si>
  <si>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</si>
  <si>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</si>
  <si>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</si>
  <si>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</si>
  <si>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</si>
  <si>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</si>
  <si>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</si>
  <si>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</si>
  <si>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</si>
  <si>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</si>
  <si>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</si>
  <si>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</si>
  <si>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</si>
  <si>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</si>
  <si>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</si>
  <si>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</si>
  <si>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</si>
  <si>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</si>
  <si>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</si>
  <si>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</si>
  <si>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</si>
  <si>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</si>
  <si>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</si>
  <si>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</si>
  <si>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</si>
  <si>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</si>
  <si>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</si>
  <si>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</si>
  <si>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</si>
  <si>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</si>
  <si>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</si>
  <si>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</si>
  <si>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</si>
  <si>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</si>
  <si>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</si>
  <si>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</si>
  <si>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</si>
  <si>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</si>
  <si>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</si>
  <si>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</si>
  <si>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</si>
  <si>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</si>
  <si>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</si>
  <si>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</si>
  <si>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</si>
  <si>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</si>
  <si>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</si>
  <si>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</si>
  <si>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</si>
  <si>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</si>
  <si>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</si>
  <si>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</si>
  <si>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</si>
  <si>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</si>
  <si>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</si>
  <si>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</si>
  <si>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</si>
  <si>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</si>
  <si>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</si>
  <si>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</si>
  <si>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</si>
  <si>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</si>
  <si>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</si>
  <si>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</si>
  <si>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</si>
  <si>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</si>
  <si>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</si>
  <si>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</si>
  <si>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</si>
  <si>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</si>
  <si>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</si>
  <si>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</si>
  <si>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</si>
  <si>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</si>
  <si>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</si>
  <si>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</si>
  <si>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</si>
  <si>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</si>
  <si>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</si>
  <si>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</si>
  <si>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</si>
  <si>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</si>
  <si>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</si>
  <si>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</si>
  <si>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</si>
  <si>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</si>
  <si>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</si>
  <si>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</si>
  <si>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</si>
  <si>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</si>
  <si>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</si>
  <si>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</si>
  <si>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</si>
  <si>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</si>
  <si>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</si>
  <si>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</si>
  <si>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</si>
  <si>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</si>
  <si>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</si>
  <si>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</si>
  <si>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</si>
  <si>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</si>
  <si>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</si>
  <si>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</si>
  <si>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</si>
  <si>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</si>
  <si>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</si>
  <si>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</si>
  <si>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</si>
  <si>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</si>
  <si>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</si>
  <si>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</si>
  <si>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</si>
  <si>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</si>
  <si>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</si>
  <si>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</si>
  <si>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</si>
  <si>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</si>
  <si>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</si>
  <si>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</si>
  <si>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</si>
  <si>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</si>
  <si>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</si>
  <si>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</si>
  <si>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</si>
  <si>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</si>
  <si>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</si>
  <si>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</si>
  <si>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</si>
  <si>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</si>
  <si>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</si>
  <si>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</si>
  <si>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</si>
  <si>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</si>
  <si>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</si>
  <si>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</si>
  <si>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</si>
  <si>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</si>
  <si>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</si>
  <si>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</si>
  <si>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</si>
  <si>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</si>
  <si>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</si>
  <si>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</si>
  <si>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</si>
  <si>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</si>
  <si>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</si>
  <si>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</si>
  <si>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</si>
  <si>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</si>
  <si>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</si>
  <si>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</si>
  <si>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</si>
  <si>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</si>
  <si>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</si>
  <si>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</si>
  <si>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</si>
  <si>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</si>
  <si>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</si>
  <si>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</si>
  <si>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</si>
  <si>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</si>
  <si>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</si>
  <si>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</si>
  <si>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</si>
  <si>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</si>
  <si>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</si>
  <si>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</si>
  <si>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</si>
  <si>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</si>
  <si>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</si>
  <si>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</si>
  <si>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</si>
  <si>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</si>
  <si>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</si>
  <si>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</si>
  <si>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</si>
  <si>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</si>
  <si>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</si>
  <si>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</si>
  <si>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</si>
  <si>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</si>
  <si>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</si>
  <si>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</si>
  <si>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</si>
  <si>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</si>
  <si>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</si>
  <si>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</si>
  <si>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</si>
  <si>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</si>
  <si>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</si>
  <si>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</si>
  <si>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</si>
  <si>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</si>
  <si>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</si>
  <si>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</si>
  <si>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</si>
  <si>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</si>
  <si>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</si>
  <si>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</si>
  <si>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</si>
  <si>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</si>
  <si>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</si>
  <si>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</si>
  <si>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</si>
  <si>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</si>
  <si>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</si>
  <si>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</si>
  <si>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</si>
  <si>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</si>
  <si>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</si>
  <si>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</si>
  <si>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</si>
  <si>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</si>
  <si>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</si>
  <si>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</si>
  <si>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</si>
  <si>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</si>
  <si>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</si>
  <si>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</si>
  <si>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</si>
  <si>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</si>
  <si>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</si>
  <si>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</si>
  <si>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</si>
  <si>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</si>
  <si>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</si>
  <si>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</si>
  <si>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</si>
  <si>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</si>
  <si>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</si>
  <si>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</si>
  <si>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</si>
  <si>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</si>
  <si>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</si>
  <si>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</si>
  <si>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</si>
  <si>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</si>
  <si>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</si>
  <si>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</si>
  <si>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</si>
  <si>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</si>
  <si>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</si>
  <si>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</si>
  <si>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</si>
  <si>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</si>
  <si>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</si>
  <si>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</si>
  <si>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</si>
  <si>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</si>
  <si>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</si>
  <si>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</si>
  <si>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</si>
  <si>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</si>
  <si>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</si>
  <si>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</si>
  <si>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</si>
  <si>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</si>
  <si>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</si>
  <si>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</si>
  <si>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</si>
  <si>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</si>
  <si>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</si>
  <si>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</si>
  <si>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</si>
  <si>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</si>
  <si>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</si>
  <si>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</si>
  <si>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</si>
  <si>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</si>
  <si>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</si>
  <si>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</si>
  <si>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</si>
  <si>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</si>
  <si>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</si>
  <si>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</si>
  <si>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</si>
  <si>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</si>
  <si>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</si>
  <si>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</si>
  <si>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</si>
  <si>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</si>
  <si>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</si>
  <si>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</si>
  <si>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</si>
  <si>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</si>
  <si>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</si>
  <si>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</si>
  <si>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</si>
  <si>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</si>
  <si>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</si>
  <si>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</si>
  <si>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</si>
  <si>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</si>
  <si>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</si>
  <si>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</si>
  <si>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</si>
  <si>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</si>
  <si>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</si>
  <si>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</si>
  <si>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</si>
  <si>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</si>
  <si>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</si>
  <si>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</si>
  <si>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</si>
  <si>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</si>
  <si>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</si>
  <si>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</si>
  <si>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</si>
  <si>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</si>
  <si>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</si>
  <si>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</si>
  <si>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</si>
  <si>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</si>
  <si>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</si>
  <si>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</si>
  <si>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</si>
  <si>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</si>
  <si>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</si>
  <si>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</si>
  <si>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</si>
  <si>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</si>
  <si>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</si>
  <si>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</si>
  <si>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</si>
  <si>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</si>
  <si>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</si>
  <si>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</si>
  <si>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</si>
  <si>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</si>
  <si>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</si>
  <si>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</si>
  <si>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</si>
  <si>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</si>
  <si>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</si>
  <si>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</si>
  <si>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</si>
  <si>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</si>
  <si>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</si>
  <si>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</si>
  <si>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</si>
  <si>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</si>
  <si>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</si>
  <si>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</si>
  <si>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</si>
  <si>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</si>
  <si>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</si>
  <si>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</si>
  <si>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</si>
  <si>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</si>
  <si>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</si>
  <si>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</si>
  <si>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</si>
  <si>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</si>
  <si>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</si>
  <si>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</si>
  <si>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</si>
  <si>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</si>
  <si>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</si>
  <si>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</si>
  <si>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</si>
  <si>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</si>
  <si>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</si>
  <si>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</si>
  <si>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</si>
  <si>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</si>
  <si>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</si>
  <si>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</si>
  <si>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</si>
  <si>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</si>
  <si>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</si>
  <si>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</si>
  <si>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</si>
  <si>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</si>
  <si>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</si>
  <si>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</si>
  <si>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</si>
  <si>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</si>
  <si>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</si>
  <si>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</si>
  <si>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</si>
  <si>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</si>
  <si>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</si>
  <si>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</si>
  <si>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</si>
  <si>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</si>
  <si>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</si>
  <si>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</si>
  <si>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</si>
  <si>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</si>
  <si>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</si>
  <si>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</si>
  <si>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</si>
  <si>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</si>
  <si>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</si>
  <si>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</si>
  <si>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</si>
  <si>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</si>
  <si>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</si>
  <si>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</si>
  <si>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</si>
  <si>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</si>
  <si>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</si>
  <si>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</si>
  <si>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</si>
  <si>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</si>
  <si>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</si>
  <si>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</si>
  <si>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</si>
  <si>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</si>
  <si>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</si>
  <si>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</si>
  <si>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</si>
  <si>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</si>
  <si>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</si>
  <si>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</si>
  <si>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</si>
  <si>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</si>
  <si>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</si>
  <si>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</si>
  <si>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</si>
  <si>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</si>
  <si>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</si>
  <si>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</si>
  <si>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</si>
  <si>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</si>
  <si>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</si>
  <si>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</si>
  <si>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</si>
  <si>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</si>
  <si>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</si>
  <si>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</si>
  <si>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</si>
  <si>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</si>
  <si>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</si>
  <si>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</si>
  <si>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</si>
  <si>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</si>
  <si>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</si>
  <si>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</si>
  <si>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</si>
  <si>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</si>
  <si>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</si>
  <si>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</si>
  <si>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</si>
  <si>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</si>
  <si>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</si>
  <si>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</si>
  <si>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</si>
  <si>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</si>
  <si>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</si>
  <si>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</si>
  <si>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</si>
  <si>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</si>
  <si>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</si>
  <si>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</si>
  <si>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</si>
  <si>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</si>
  <si>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</si>
  <si>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</si>
  <si>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</si>
  <si>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</si>
  <si>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</si>
  <si>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</si>
  <si>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</si>
  <si>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</si>
  <si>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</si>
  <si>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</si>
  <si>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</si>
  <si>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</si>
  <si>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</si>
  <si>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</si>
  <si>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</si>
  <si>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</si>
  <si>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</si>
  <si>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</si>
  <si>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</si>
  <si>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</si>
  <si>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</si>
  <si>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</si>
  <si>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</si>
  <si>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</si>
  <si>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</si>
  <si>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</si>
  <si>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</si>
  <si>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</si>
  <si>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</si>
  <si>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</si>
  <si>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</si>
  <si>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</si>
  <si>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</si>
  <si>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</si>
  <si>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</si>
  <si>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</si>
  <si>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</si>
  <si>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</si>
  <si>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</si>
  <si>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</si>
  <si>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</si>
  <si>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</si>
  <si>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</si>
  <si>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</si>
  <si>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</si>
  <si>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</si>
  <si>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</si>
  <si>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</si>
  <si>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</si>
  <si>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</si>
  <si>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</si>
  <si>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</si>
  <si>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</si>
  <si>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</si>
  <si>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</si>
  <si>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</si>
  <si>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</si>
  <si>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</si>
  <si>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</si>
  <si>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</si>
  <si>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</si>
  <si>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</si>
  <si>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</si>
  <si>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</si>
  <si>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</si>
  <si>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</si>
  <si>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</si>
  <si>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</si>
  <si>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</si>
  <si>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</si>
  <si>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</si>
  <si>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</si>
  <si>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</si>
  <si>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</si>
  <si>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</si>
  <si>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</si>
  <si>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</si>
  <si>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</si>
  <si>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</si>
  <si>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</si>
  <si>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</si>
  <si>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</si>
  <si>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</si>
  <si>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</si>
  <si>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</si>
  <si>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</si>
  <si>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</si>
  <si>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</si>
  <si>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</si>
  <si>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</si>
  <si>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</si>
  <si>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</si>
  <si>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</si>
  <si>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</si>
  <si>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</si>
  <si>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</si>
  <si>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</si>
  <si>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</si>
  <si>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</si>
  <si>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</si>
  <si>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</si>
  <si>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</si>
  <si>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</si>
  <si>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</si>
  <si>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</si>
  <si>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</si>
  <si>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</si>
  <si>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</si>
  <si>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</si>
  <si>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</si>
  <si>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</si>
  <si>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</si>
  <si>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</si>
  <si>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</si>
  <si>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</si>
  <si>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</si>
  <si>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</si>
  <si>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</si>
  <si>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</si>
  <si>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</si>
  <si>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</si>
  <si>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</si>
  <si>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</si>
  <si>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</si>
  <si>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</si>
  <si>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</si>
  <si>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</si>
  <si>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</si>
  <si>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</si>
  <si>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</si>
  <si>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</si>
  <si>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</si>
  <si>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</si>
  <si>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</si>
  <si>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</si>
  <si>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</si>
  <si>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</si>
  <si>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</si>
  <si>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</si>
  <si>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</si>
  <si>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</si>
  <si>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</si>
  <si>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</si>
  <si>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</si>
  <si>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</si>
  <si>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</si>
  <si>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</si>
  <si>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</si>
  <si>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</si>
  <si>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</si>
  <si>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</si>
  <si>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</si>
  <si>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</si>
  <si>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</si>
  <si>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</si>
  <si>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</si>
  <si>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</si>
  <si>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</si>
  <si>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</si>
  <si>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</si>
  <si>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</si>
  <si>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</si>
  <si>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</si>
  <si>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</si>
  <si>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</si>
  <si>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</si>
  <si>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</si>
  <si>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</si>
  <si>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</si>
  <si>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</si>
  <si>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</si>
  <si>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</si>
  <si>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</si>
  <si>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</si>
  <si>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</si>
  <si>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</si>
  <si>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</si>
  <si>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</si>
  <si>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</si>
  <si>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</si>
  <si>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</si>
  <si>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</si>
  <si>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</si>
  <si>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</si>
  <si>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</si>
  <si>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</si>
  <si>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</si>
  <si>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</si>
  <si>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</si>
  <si>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</si>
  <si>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</si>
  <si>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</si>
  <si>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</si>
  <si>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</si>
  <si>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</si>
  <si>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</si>
  <si>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</si>
  <si>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</si>
  <si>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</si>
  <si>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</si>
  <si>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</si>
  <si>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</si>
  <si>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</si>
  <si>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</si>
  <si>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</si>
  <si>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</si>
  <si>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</si>
  <si>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</si>
  <si>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</si>
  <si>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</si>
  <si>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</si>
  <si>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</si>
  <si>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</si>
  <si>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</si>
  <si>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</si>
  <si>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</si>
  <si>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</si>
  <si>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</si>
  <si>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</si>
  <si>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</si>
  <si>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</si>
  <si>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</si>
  <si>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</si>
  <si>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</si>
  <si>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</si>
  <si>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</si>
  <si>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</si>
  <si>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</si>
  <si>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</si>
  <si>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</si>
  <si>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</si>
  <si>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</si>
  <si>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</si>
  <si>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</si>
  <si>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</si>
  <si>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</si>
  <si>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</si>
  <si>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</si>
  <si>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</si>
  <si>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</si>
  <si>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</si>
  <si>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</si>
  <si>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</si>
  <si>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</si>
  <si>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</si>
  <si>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</si>
  <si>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</si>
  <si>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</si>
  <si>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</si>
  <si>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</si>
  <si>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</si>
  <si>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</si>
  <si>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</si>
  <si>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</si>
  <si>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</si>
  <si>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</si>
  <si>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</si>
  <si>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</si>
  <si>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</si>
  <si>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</si>
  <si>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</si>
  <si>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</si>
  <si>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</si>
  <si>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</si>
  <si>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</si>
  <si>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</si>
  <si>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</si>
  <si>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</si>
  <si>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</si>
  <si>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</si>
  <si>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</si>
  <si>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</si>
  <si>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</si>
  <si>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</si>
  <si>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</si>
  <si>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</si>
  <si>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</si>
  <si>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</si>
  <si>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</si>
  <si>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</si>
  <si>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</si>
  <si>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</si>
  <si>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</si>
  <si>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</si>
  <si>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</si>
  <si>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</si>
  <si>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</si>
  <si>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</si>
  <si>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</si>
  <si>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</si>
  <si>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</si>
  <si>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</si>
  <si>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</si>
  <si>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</si>
  <si>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</si>
  <si>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</si>
  <si>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</si>
  <si>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</si>
  <si>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</si>
  <si>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</si>
  <si>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</si>
  <si>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</si>
  <si>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</si>
  <si>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</si>
  <si>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</si>
  <si>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</si>
  <si>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</si>
  <si>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</si>
  <si>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</si>
  <si>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</si>
  <si>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</si>
  <si>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</si>
  <si>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</si>
  <si>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</si>
  <si>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</si>
  <si>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</si>
  <si>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</si>
  <si>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</si>
  <si>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</si>
  <si>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</si>
  <si>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</si>
  <si>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</si>
  <si>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</si>
  <si>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</si>
  <si>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</si>
  <si>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</si>
  <si>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</si>
  <si>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</si>
  <si>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</si>
  <si>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</si>
  <si>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</si>
  <si>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</si>
  <si>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</si>
  <si>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</si>
  <si>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</si>
  <si>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</si>
  <si>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</si>
  <si>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</si>
  <si>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</si>
  <si>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</si>
  <si>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</si>
  <si>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</si>
  <si>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</si>
  <si>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</si>
  <si>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</si>
  <si>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</si>
  <si>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</si>
  <si>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</si>
  <si>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</si>
  <si>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</si>
  <si>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</si>
  <si>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</si>
  <si>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</si>
  <si>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</si>
  <si>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</si>
  <si>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</si>
  <si>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</si>
  <si>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</si>
  <si>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</si>
  <si>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</si>
  <si>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</si>
  <si>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</si>
  <si>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</si>
  <si>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</si>
  <si>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</si>
  <si>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</si>
  <si>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</si>
  <si>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</si>
  <si>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</si>
  <si>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</si>
  <si>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</si>
  <si>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</si>
  <si>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</si>
  <si>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</si>
  <si>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</si>
  <si>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</si>
  <si>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</si>
  <si>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</si>
  <si>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</si>
  <si>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</si>
  <si>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</si>
  <si>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</si>
  <si>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</si>
  <si>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</si>
  <si>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</si>
  <si>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</si>
  <si>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</si>
  <si>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</si>
  <si>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</si>
  <si>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</si>
  <si>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</si>
  <si>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</si>
  <si>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</si>
  <si>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</si>
  <si>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</si>
  <si>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</si>
  <si>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</si>
  <si>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</si>
  <si>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</si>
  <si>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</si>
  <si>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</si>
  <si>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</si>
  <si>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</si>
  <si>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</si>
  <si>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</si>
  <si>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</si>
  <si>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</si>
  <si>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</si>
  <si>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</si>
  <si>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</si>
  <si>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</si>
  <si>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</si>
  <si>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</si>
  <si>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</si>
  <si>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</si>
  <si>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</si>
  <si>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</si>
  <si>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</si>
  <si>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</si>
  <si>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</si>
  <si>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</si>
  <si>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</si>
  <si>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</si>
  <si>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</si>
  <si>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</si>
  <si>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</si>
  <si>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</si>
  <si>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</si>
  <si>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</si>
  <si>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</si>
  <si>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</si>
  <si>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</si>
  <si>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</si>
  <si>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</si>
  <si>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</si>
  <si>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</si>
  <si>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</si>
  <si>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</si>
  <si>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</si>
  <si>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</si>
  <si>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</si>
  <si>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</si>
  <si>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</si>
  <si>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</si>
  <si>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</si>
  <si>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</si>
  <si>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</si>
  <si>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</si>
  <si>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</si>
  <si>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</si>
  <si>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</si>
  <si>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</si>
  <si>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</si>
  <si>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</si>
  <si>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</si>
  <si>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</si>
  <si>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</si>
  <si>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</si>
  <si>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</si>
  <si>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</si>
  <si>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</si>
  <si>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</si>
  <si>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</si>
  <si>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</si>
  <si>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</si>
  <si>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</si>
  <si>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</si>
  <si>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</si>
  <si>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</si>
  <si>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</si>
  <si>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</si>
  <si>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</si>
  <si>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</si>
  <si>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</si>
  <si>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</si>
  <si>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</si>
  <si>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</si>
  <si>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</si>
  <si>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</si>
  <si>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</si>
  <si>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</si>
  <si>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</si>
  <si>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</si>
  <si>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</si>
  <si>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</si>
  <si>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</si>
  <si>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</si>
  <si>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</si>
  <si>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</si>
  <si>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</si>
  <si>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</si>
  <si>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</si>
  <si>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</si>
  <si>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</si>
  <si>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</si>
  <si>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</si>
  <si>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</si>
  <si>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</si>
  <si>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</si>
  <si>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</si>
  <si>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</si>
  <si>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</si>
  <si>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</si>
  <si>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</si>
  <si>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</si>
  <si>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</si>
  <si>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</si>
  <si>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</si>
  <si>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</si>
  <si>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</si>
  <si>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</si>
  <si>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</si>
  <si>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</si>
  <si>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</si>
  <si>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</si>
  <si>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</si>
  <si>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</si>
  <si>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</si>
  <si>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</si>
  <si>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</si>
  <si>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</si>
  <si>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</si>
  <si>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</si>
  <si>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</si>
  <si>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</si>
  <si>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</si>
  <si>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</si>
  <si>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</si>
  <si>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</si>
  <si>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</si>
  <si>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</si>
  <si>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</si>
  <si>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</si>
  <si>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</si>
  <si>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</si>
  <si>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</si>
  <si>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</si>
  <si>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</si>
  <si>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</si>
  <si>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</si>
  <si>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</si>
  <si>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</si>
  <si>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</si>
  <si>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</si>
  <si>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</si>
  <si>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</si>
  <si>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</si>
  <si>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</si>
  <si>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</si>
  <si>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</si>
  <si>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</si>
  <si>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</si>
  <si>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</si>
  <si>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</si>
  <si>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</si>
  <si>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</si>
  <si>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</si>
  <si>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</si>
  <si>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</si>
  <si>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</si>
  <si>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</si>
  <si>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</si>
  <si>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</si>
  <si>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</si>
  <si>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</si>
  <si>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</si>
  <si>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</si>
  <si>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</si>
  <si>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</si>
  <si>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</si>
  <si>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</si>
  <si>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</si>
  <si>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</si>
  <si>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</si>
  <si>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</si>
  <si>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</si>
  <si>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</si>
  <si>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</si>
  <si>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</si>
  <si>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</si>
  <si>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</si>
  <si>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</si>
  <si>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</si>
  <si>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</si>
  <si>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</si>
  <si>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</si>
  <si>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</si>
  <si>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</si>
  <si>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</si>
  <si>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</si>
  <si>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</si>
  <si>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</si>
  <si>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</si>
  <si>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</si>
  <si>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</si>
  <si>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</si>
  <si>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</si>
  <si>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</si>
  <si>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</si>
  <si>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</si>
  <si>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</si>
  <si>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</si>
  <si>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</si>
  <si>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</si>
  <si>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</si>
  <si>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</si>
  <si>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</si>
  <si>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</si>
  <si>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</si>
  <si>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</si>
  <si>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</si>
  <si>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</si>
  <si>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</si>
  <si>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</si>
  <si>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</si>
  <si>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</si>
  <si>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</si>
  <si>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</si>
  <si>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</si>
  <si>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</si>
  <si>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</si>
  <si>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</si>
  <si>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</si>
  <si>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</si>
  <si>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</si>
  <si>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</si>
  <si>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</si>
  <si>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</si>
  <si>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</si>
  <si>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</si>
  <si>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</si>
  <si>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</si>
  <si>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</si>
  <si>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</si>
  <si>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</si>
  <si>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</si>
  <si>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</si>
  <si>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</si>
  <si>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</si>
  <si>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</si>
  <si>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</si>
  <si>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</si>
  <si>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</si>
  <si>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</si>
  <si>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</si>
  <si>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</si>
  <si>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</si>
  <si>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</si>
  <si>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</si>
  <si>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</si>
  <si>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</si>
  <si>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</si>
  <si>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</si>
  <si>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</si>
  <si>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</si>
  <si>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</si>
  <si>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</si>
  <si>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</si>
  <si>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</si>
  <si>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</si>
  <si>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</si>
  <si>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</si>
  <si>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</si>
  <si>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</si>
  <si>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</si>
  <si>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</si>
  <si>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</si>
  <si>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</si>
  <si>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</si>
  <si>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</si>
  <si>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</si>
  <si>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</si>
  <si>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</si>
  <si>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</si>
  <si>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</si>
  <si>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</si>
  <si>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</si>
  <si>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</si>
  <si>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</si>
  <si>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</si>
  <si>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</si>
  <si>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</si>
  <si>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</si>
  <si>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</si>
  <si>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</si>
  <si>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</si>
  <si>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</si>
  <si>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</si>
  <si>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</si>
  <si>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</si>
  <si>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</si>
  <si>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</si>
  <si>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</si>
  <si>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</si>
  <si>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</si>
  <si>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</si>
  <si>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</si>
  <si>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</si>
  <si>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</si>
  <si>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</si>
  <si>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</si>
  <si>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</si>
  <si>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</si>
  <si>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</si>
  <si>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</si>
  <si>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</si>
  <si>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</si>
  <si>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</si>
  <si>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</si>
  <si>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</si>
  <si>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</si>
  <si>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</si>
  <si>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</si>
  <si>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</si>
  <si>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</si>
  <si>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</si>
  <si>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</si>
  <si>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</si>
  <si>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</si>
  <si>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</si>
  <si>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</si>
  <si>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</si>
  <si>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</si>
  <si>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</si>
  <si>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</si>
  <si>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</si>
  <si>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</si>
  <si>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</si>
  <si>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</si>
  <si>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</si>
  <si>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</si>
  <si>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</si>
  <si>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</si>
  <si>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</si>
  <si>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</si>
  <si>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</si>
  <si>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</si>
  <si>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</si>
  <si>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</si>
  <si>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</si>
  <si>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</si>
  <si>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</si>
  <si>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</si>
  <si>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</si>
  <si>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</si>
  <si>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</si>
  <si>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</si>
  <si>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</si>
  <si>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</si>
  <si>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</si>
  <si>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</si>
  <si>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</si>
  <si>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</si>
  <si>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</si>
  <si>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</si>
  <si>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</si>
  <si>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</si>
  <si>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</si>
  <si>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</si>
  <si>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</si>
  <si>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</si>
  <si>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</si>
  <si>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</si>
  <si>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</si>
  <si>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</si>
  <si>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</si>
  <si>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</si>
  <si>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</si>
  <si>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</si>
  <si>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</si>
  <si>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</si>
  <si>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</si>
  <si>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</si>
  <si>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</si>
  <si>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</si>
  <si>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</si>
  <si>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</si>
  <si>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</si>
  <si>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</si>
  <si>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</si>
  <si>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</si>
  <si>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</si>
  <si>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</si>
  <si>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</si>
  <si>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</si>
  <si>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</si>
  <si>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</si>
  <si>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</si>
  <si>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</si>
  <si>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</si>
  <si>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</si>
  <si>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</si>
  <si>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</si>
  <si>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</si>
  <si>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</si>
  <si>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</si>
  <si>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</si>
  <si>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</si>
  <si>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</si>
  <si>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</si>
  <si>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</si>
  <si>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</si>
  <si>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</si>
  <si>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</si>
  <si>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</si>
  <si>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</si>
  <si>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</si>
  <si>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</si>
  <si>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</si>
  <si>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</si>
  <si>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</si>
  <si>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</si>
  <si>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</si>
  <si>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</si>
  <si>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</si>
  <si>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</si>
  <si>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</si>
  <si>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</si>
  <si>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</si>
  <si>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</si>
  <si>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</si>
  <si>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</si>
  <si>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</si>
  <si>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</si>
  <si>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</si>
  <si>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</si>
  <si>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</si>
  <si>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</si>
  <si>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</si>
  <si>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</si>
  <si>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</si>
  <si>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</si>
  <si>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</si>
  <si>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</si>
  <si>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</si>
  <si>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</si>
  <si>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</si>
  <si>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</si>
  <si>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</si>
  <si>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</si>
  <si>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</si>
  <si>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</si>
  <si>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</si>
  <si>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</si>
  <si>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</si>
  <si>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</si>
  <si>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</si>
  <si>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</si>
  <si>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</si>
  <si>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</si>
  <si>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</si>
  <si>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</si>
  <si>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</si>
  <si>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</si>
  <si>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</si>
  <si>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</si>
  <si>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</si>
  <si>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</si>
  <si>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</si>
  <si>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</si>
  <si>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</si>
  <si>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</si>
  <si>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</si>
  <si>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</si>
  <si>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</si>
  <si>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</si>
  <si>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</si>
  <si>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</si>
  <si>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</si>
  <si>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</si>
  <si>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</si>
  <si>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</si>
  <si>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</si>
  <si>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</si>
  <si>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</si>
  <si>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</si>
  <si>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</si>
  <si>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</si>
  <si>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</si>
  <si>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</si>
  <si>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</si>
  <si>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</si>
  <si>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</si>
  <si>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</si>
  <si>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</si>
  <si>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</si>
  <si>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</si>
  <si>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</si>
  <si>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</si>
  <si>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</si>
  <si>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</si>
  <si>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</si>
  <si>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</si>
  <si>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</si>
  <si>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</si>
  <si>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</si>
  <si>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</si>
  <si>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</si>
  <si>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</si>
  <si>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</si>
  <si>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</si>
  <si>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</si>
  <si>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</si>
  <si>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</si>
  <si>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</si>
  <si>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</si>
  <si>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</si>
  <si>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</si>
  <si>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</si>
  <si>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</si>
  <si>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</si>
  <si>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</si>
  <si>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</si>
  <si>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</si>
  <si>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</si>
  <si>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</si>
  <si>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</si>
  <si>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</si>
  <si>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</si>
  <si>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</si>
  <si>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</si>
  <si>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</si>
  <si>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</si>
  <si>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</si>
  <si>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</si>
  <si>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</si>
  <si>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</si>
  <si>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</si>
  <si>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</si>
  <si>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</si>
  <si>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</si>
  <si>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</si>
  <si>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</si>
  <si>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</si>
  <si>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</si>
  <si>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</si>
  <si>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</si>
  <si>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</si>
  <si>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</si>
  <si>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</si>
  <si>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</si>
  <si>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</si>
  <si>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</si>
  <si>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</si>
  <si>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</si>
  <si>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</si>
  <si>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</si>
  <si>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</si>
  <si>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</si>
  <si>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</si>
  <si>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</si>
  <si>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</si>
  <si>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</si>
  <si>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</si>
  <si>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</si>
  <si>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</si>
  <si>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</si>
  <si>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</si>
  <si>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</si>
  <si>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</si>
  <si>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</si>
  <si>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</si>
  <si>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</si>
  <si>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</si>
  <si>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</si>
  <si>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</si>
  <si>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</si>
  <si>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</si>
  <si>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</si>
  <si>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</si>
  <si>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</si>
  <si>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</si>
  <si>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</si>
  <si>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</si>
  <si>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</si>
  <si>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</si>
  <si>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</si>
  <si>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</si>
  <si>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</si>
  <si>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</si>
  <si>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</si>
  <si>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</si>
  <si>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</si>
  <si>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</si>
  <si>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</si>
  <si>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</si>
  <si>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</si>
  <si>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</si>
  <si>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</si>
  <si>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</si>
  <si>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</si>
  <si>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</si>
  <si>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</si>
  <si>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</si>
  <si>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</si>
  <si>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</si>
  <si>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</si>
  <si>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</si>
  <si>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</si>
  <si>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</si>
  <si>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</si>
  <si>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</si>
  <si>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</si>
  <si>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</si>
  <si>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</si>
  <si>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</si>
  <si>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</si>
  <si>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</si>
  <si>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</si>
  <si>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</si>
  <si>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</si>
  <si>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</si>
  <si>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</si>
  <si>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</si>
  <si>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</si>
  <si>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</si>
  <si>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</si>
  <si>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</si>
  <si>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</si>
  <si>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</si>
  <si>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</si>
  <si>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</si>
  <si>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</si>
  <si>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</si>
  <si>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</si>
  <si>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</si>
  <si>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</si>
  <si>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</si>
  <si>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</si>
  <si>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</si>
  <si>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</si>
  <si>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</si>
  <si>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</si>
  <si>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</si>
  <si>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</si>
  <si>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</si>
  <si>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</si>
  <si>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</si>
  <si>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</si>
  <si>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</si>
  <si>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</si>
  <si>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</si>
  <si>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</si>
  <si>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</si>
  <si>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</si>
  <si>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</si>
  <si>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</si>
  <si>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</si>
  <si>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</si>
  <si>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</si>
  <si>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</si>
  <si>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</si>
  <si>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</si>
  <si>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</si>
  <si>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</si>
  <si>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</si>
  <si>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</si>
  <si>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</si>
  <si>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</si>
  <si>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</si>
  <si>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</si>
  <si>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</si>
  <si>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</si>
  <si>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</si>
  <si>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</si>
  <si>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</si>
  <si>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</si>
  <si>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</si>
  <si>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</si>
  <si>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</si>
  <si>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</si>
  <si>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</si>
  <si>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</si>
  <si>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</si>
  <si>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</si>
  <si>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</si>
  <si>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</si>
  <si>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</si>
  <si>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</si>
  <si>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</si>
  <si>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</si>
  <si>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</si>
  <si>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</si>
  <si>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</si>
  <si>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</si>
  <si>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</si>
  <si>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</si>
  <si>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</si>
  <si>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</si>
  <si>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</si>
  <si>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</si>
  <si>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</si>
  <si>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</si>
  <si>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</si>
  <si>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</si>
  <si>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</si>
  <si>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</si>
  <si>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</si>
  <si>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</si>
  <si>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</si>
  <si>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</si>
  <si>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</si>
  <si>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</si>
  <si>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</si>
  <si>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</si>
  <si>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</si>
  <si>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</si>
  <si>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</si>
  <si>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</si>
  <si>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</si>
  <si>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</si>
  <si>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</si>
  <si>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</si>
  <si>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</si>
  <si>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</si>
  <si>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</si>
  <si>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</si>
  <si>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</si>
  <si>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</si>
  <si>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</si>
  <si>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</si>
  <si>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</si>
  <si>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</si>
  <si>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</si>
  <si>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</si>
  <si>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</si>
  <si>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</si>
  <si>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</si>
  <si>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</si>
  <si>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</si>
  <si>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</si>
  <si>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</si>
  <si>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</si>
  <si>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</si>
  <si>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</si>
  <si>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</si>
  <si>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</si>
  <si>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</si>
  <si>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</si>
  <si>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</si>
  <si>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</si>
  <si>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</si>
  <si>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</si>
  <si>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</si>
  <si>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</si>
  <si>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</si>
  <si>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</si>
  <si>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</si>
  <si>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</si>
  <si>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</si>
  <si>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</si>
  <si>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</si>
  <si>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</si>
  <si>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</si>
  <si>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</si>
  <si>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</si>
  <si>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</si>
  <si>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</si>
  <si>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</si>
  <si>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</si>
  <si>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</si>
  <si>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</si>
  <si>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</si>
  <si>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</si>
  <si>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</si>
  <si>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</si>
  <si>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</si>
  <si>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</si>
  <si>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</si>
  <si>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</si>
  <si>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</si>
  <si>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</si>
  <si>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</si>
  <si>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</si>
  <si>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</si>
  <si>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</si>
  <si>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</si>
  <si>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</si>
  <si>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</si>
  <si>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</si>
  <si>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</si>
  <si>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</si>
  <si>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</si>
  <si>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</si>
  <si>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</si>
  <si>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</si>
  <si>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</si>
  <si>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</si>
  <si>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</si>
  <si>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</si>
  <si>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</si>
  <si>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</si>
  <si>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</si>
  <si>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</si>
  <si>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</si>
  <si>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</si>
  <si>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</si>
  <si>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</si>
  <si>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</si>
  <si>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</si>
  <si>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</si>
  <si>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</si>
  <si>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</si>
  <si>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</si>
  <si>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</si>
  <si>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</si>
  <si>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</si>
  <si>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</si>
  <si>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</si>
  <si>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</si>
  <si>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</si>
  <si>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</si>
  <si>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</si>
  <si>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</si>
  <si>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</si>
  <si>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</si>
  <si>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</si>
  <si>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</si>
  <si>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</si>
  <si>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</si>
  <si>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</si>
  <si>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</si>
  <si>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</si>
  <si>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</si>
  <si>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</si>
  <si>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</si>
  <si>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</si>
  <si>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</si>
  <si>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</si>
  <si>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</si>
  <si>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</si>
  <si>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</si>
  <si>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</si>
  <si>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</si>
  <si>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</si>
  <si>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</si>
  <si>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</si>
  <si>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</si>
  <si>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</si>
  <si>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</si>
  <si>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</si>
  <si>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</si>
  <si>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</si>
  <si>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</si>
  <si>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</si>
  <si>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</si>
  <si>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</si>
  <si>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</si>
  <si>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</si>
  <si>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</si>
  <si>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</si>
  <si>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</si>
  <si>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</si>
  <si>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</si>
  <si>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</si>
  <si>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</si>
  <si>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</si>
  <si>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</si>
  <si>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</si>
  <si>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</si>
  <si>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</si>
  <si>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</si>
  <si>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</si>
  <si>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</si>
  <si>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</si>
  <si>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</si>
  <si>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</si>
  <si>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</si>
  <si>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</si>
  <si>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</si>
  <si>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</si>
  <si>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</si>
  <si>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</si>
  <si>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</si>
  <si>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</si>
  <si>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</si>
  <si>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</si>
  <si>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</si>
  <si>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</si>
  <si>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</si>
  <si>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</si>
  <si>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</si>
  <si>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</si>
  <si>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</si>
  <si>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</si>
  <si>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</si>
  <si>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</si>
  <si>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</si>
  <si>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</si>
  <si>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</si>
  <si>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</si>
  <si>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</si>
  <si>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</si>
  <si>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</si>
  <si>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</si>
  <si>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</si>
  <si>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</si>
  <si>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</si>
  <si>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</si>
  <si>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</si>
  <si>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</si>
  <si>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</si>
  <si>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</si>
  <si>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</si>
  <si>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</si>
  <si>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</si>
  <si>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</si>
  <si>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</si>
  <si>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</si>
  <si>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</si>
  <si>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</si>
  <si>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</si>
  <si>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</si>
  <si>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</si>
  <si>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</si>
  <si>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</si>
  <si>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</si>
  <si>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</si>
  <si>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</si>
  <si>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</si>
  <si>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</si>
  <si>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</si>
  <si>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</si>
  <si>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</si>
  <si>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</si>
  <si>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</si>
  <si>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</si>
  <si>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</si>
  <si>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</si>
  <si>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</si>
  <si>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</si>
  <si>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</si>
  <si>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</si>
  <si>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</si>
  <si>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</si>
  <si>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</si>
  <si>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</si>
  <si>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</si>
  <si>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</si>
  <si>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</si>
  <si>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</si>
  <si>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</si>
  <si>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</si>
  <si>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</si>
  <si>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</si>
  <si>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</si>
  <si>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</si>
  <si>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</si>
  <si>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</si>
  <si>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</si>
  <si>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</si>
  <si>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</si>
  <si>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</si>
  <si>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</si>
  <si>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</si>
  <si>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</si>
  <si>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</si>
  <si>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</si>
  <si>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</si>
  <si>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</si>
  <si>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</si>
  <si>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</si>
  <si>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</si>
  <si>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</si>
  <si>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</si>
  <si>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</si>
  <si>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</si>
  <si>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</si>
  <si>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</si>
  <si>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</si>
  <si>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</si>
  <si>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</si>
  <si>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</si>
  <si>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</si>
  <si>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</si>
  <si>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</si>
  <si>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</si>
  <si>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</si>
  <si>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</si>
  <si>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</si>
  <si>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</si>
  <si>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</si>
  <si>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</si>
  <si>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</si>
  <si>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</si>
  <si>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</si>
  <si>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</si>
  <si>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</si>
  <si>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</si>
  <si>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</si>
  <si>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</si>
  <si>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</si>
  <si>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</si>
  <si>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</si>
  <si>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</si>
  <si>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</si>
  <si>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</si>
  <si>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</si>
  <si>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</si>
  <si>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</si>
  <si>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</si>
  <si>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</si>
  <si>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</si>
  <si>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</si>
  <si>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</si>
  <si>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</si>
  <si>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</si>
  <si>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</si>
  <si>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</si>
  <si>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</si>
  <si>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</si>
  <si>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</si>
  <si>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</si>
  <si>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</si>
  <si>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</si>
  <si>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</si>
  <si>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</si>
  <si>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</si>
  <si>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</si>
  <si>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</si>
  <si>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</si>
  <si>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</si>
  <si>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</si>
  <si>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</si>
  <si>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</si>
  <si>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</si>
  <si>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</si>
  <si>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</si>
  <si>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</si>
  <si>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</si>
  <si>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</si>
  <si>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</si>
  <si>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</si>
  <si>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</si>
  <si>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</si>
  <si>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</si>
  <si>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</si>
  <si>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</si>
  <si>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</si>
  <si>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</si>
  <si>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</si>
  <si>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</si>
  <si>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</si>
  <si>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</si>
  <si>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</si>
  <si>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</si>
  <si>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</si>
  <si>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</si>
  <si>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</si>
  <si>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</si>
  <si>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</si>
  <si>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</si>
  <si>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</si>
  <si>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</si>
  <si>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</si>
  <si>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</si>
  <si>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</si>
  <si>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</si>
  <si>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</si>
  <si>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</si>
  <si>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</si>
  <si>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</si>
  <si>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</si>
  <si>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</si>
  <si>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</si>
  <si>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</si>
  <si>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</si>
  <si>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</si>
  <si>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</si>
  <si>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</si>
  <si>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</si>
  <si>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</si>
  <si>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</si>
  <si>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</si>
  <si>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</si>
  <si>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</si>
  <si>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</si>
  <si>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</si>
  <si>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</si>
  <si>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</si>
  <si>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</si>
  <si>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</si>
  <si>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</si>
  <si>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</si>
  <si>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</si>
  <si>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</si>
  <si>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</si>
  <si>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</si>
  <si>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</si>
  <si>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</si>
  <si>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</si>
  <si>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</si>
  <si>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</si>
  <si>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</si>
  <si>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</si>
  <si>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</si>
  <si>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</si>
  <si>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</si>
  <si>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</si>
  <si>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</si>
  <si>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</si>
  <si>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</si>
  <si>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</si>
  <si>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</si>
  <si>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</si>
  <si>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</si>
  <si>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</si>
  <si>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</si>
  <si>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</si>
  <si>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</si>
  <si>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</si>
  <si>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</si>
  <si>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</si>
  <si>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</si>
  <si>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</si>
  <si>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</si>
  <si>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</si>
  <si>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</si>
  <si>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</si>
  <si>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</si>
  <si>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</si>
  <si>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</si>
  <si>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</si>
  <si>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</si>
  <si>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</si>
  <si>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</si>
  <si>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</si>
  <si>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</si>
  <si>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</si>
  <si>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</si>
  <si>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</si>
  <si>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</si>
  <si>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</si>
  <si>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</si>
  <si>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</si>
  <si>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</si>
  <si>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</si>
  <si>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</si>
  <si>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</si>
  <si>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</si>
  <si>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</si>
  <si>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</si>
  <si>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</si>
  <si>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</si>
  <si>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</si>
  <si>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</si>
  <si>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</si>
  <si>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</si>
  <si>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</si>
  <si>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</si>
  <si>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</si>
  <si>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</si>
  <si>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</si>
  <si>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</si>
  <si>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</si>
  <si>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</si>
  <si>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</si>
  <si>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</si>
  <si>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</si>
  <si>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</si>
  <si>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</si>
  <si>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</si>
  <si>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</si>
  <si>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</si>
  <si>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</si>
  <si>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</si>
  <si>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</si>
  <si>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</si>
  <si>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</si>
  <si>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</si>
  <si>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</si>
  <si>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</si>
  <si>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</si>
  <si>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</si>
  <si>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</si>
  <si>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</si>
  <si>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</si>
  <si>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</si>
  <si>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</si>
  <si>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</si>
  <si>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</si>
  <si>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</si>
  <si>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</si>
  <si>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</si>
  <si>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</si>
  <si>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</si>
  <si>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</si>
  <si>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</si>
  <si>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</si>
  <si>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</si>
  <si>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</si>
  <si>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</si>
  <si>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</si>
  <si>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</si>
  <si>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</si>
  <si>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</si>
  <si>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</si>
  <si>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</si>
  <si>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</si>
  <si>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</si>
  <si>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</si>
  <si>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</si>
  <si>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</si>
  <si>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</si>
  <si>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</si>
  <si>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</si>
  <si>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</si>
  <si>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</si>
  <si>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</si>
  <si>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</si>
  <si>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</si>
  <si>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</si>
  <si>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</si>
  <si>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</si>
  <si>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</si>
  <si>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</si>
  <si>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</si>
  <si>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</si>
  <si>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</si>
  <si>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</si>
  <si>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</si>
  <si>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</si>
  <si>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</si>
  <si>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</si>
  <si>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</si>
  <si>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</si>
  <si>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</si>
  <si>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</si>
  <si>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</si>
  <si>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</si>
  <si>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</si>
  <si>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</si>
  <si>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</si>
  <si>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</si>
  <si>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</si>
  <si>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</si>
  <si>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</si>
  <si>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</si>
  <si>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</si>
  <si>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</si>
  <si>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</si>
  <si>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</si>
  <si>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</si>
  <si>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</si>
  <si>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</si>
  <si>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</si>
  <si>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</si>
  <si>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</si>
  <si>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</si>
  <si>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</si>
  <si>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</si>
  <si>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</si>
  <si>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</si>
  <si>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</si>
  <si>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</si>
  <si>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</si>
  <si>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</si>
  <si>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</si>
  <si>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</si>
  <si>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</si>
  <si>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</si>
  <si>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</si>
  <si>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</si>
  <si>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</si>
  <si>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</si>
  <si>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</si>
  <si>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</si>
  <si>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</si>
  <si>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</si>
  <si>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</si>
  <si>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</si>
  <si>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</si>
  <si>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</si>
  <si>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</si>
  <si>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</si>
  <si>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</si>
  <si>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</si>
  <si>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</si>
  <si>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</si>
  <si>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</si>
  <si>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</si>
  <si>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</si>
  <si>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</si>
  <si>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</si>
  <si>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</si>
  <si>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</si>
  <si>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</si>
  <si>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</si>
  <si>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</si>
  <si>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</si>
  <si>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</si>
  <si>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</si>
  <si>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</si>
  <si>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</si>
  <si>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</si>
  <si>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</si>
  <si>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</si>
  <si>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</si>
  <si>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</si>
  <si>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</si>
  <si>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</si>
  <si>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</si>
  <si>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</si>
  <si>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</si>
  <si>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</si>
  <si>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</si>
  <si>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</si>
  <si>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</si>
  <si>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</si>
  <si>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</si>
  <si>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</si>
  <si>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</si>
  <si>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</si>
  <si>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</si>
  <si>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</si>
  <si>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</si>
  <si>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</si>
  <si>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</si>
  <si>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</si>
  <si>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</si>
  <si>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</si>
  <si>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</si>
  <si>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</si>
  <si>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</si>
  <si>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</si>
  <si>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</si>
  <si>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</si>
  <si>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</si>
  <si>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</si>
  <si>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</si>
  <si>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</si>
  <si>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</si>
  <si>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</si>
  <si>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</si>
  <si>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</si>
  <si>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</si>
  <si>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</si>
  <si>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</si>
  <si>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</si>
  <si>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</si>
  <si>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</si>
  <si>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</si>
  <si>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</si>
  <si>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</si>
  <si>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</si>
  <si>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</si>
  <si>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</si>
  <si>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</si>
  <si>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</si>
  <si>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</si>
  <si>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</si>
  <si>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</si>
  <si>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</si>
  <si>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</si>
  <si>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</si>
  <si>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</si>
  <si>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</si>
  <si>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</si>
  <si>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</si>
  <si>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</si>
  <si>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</si>
  <si>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</si>
  <si>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</si>
  <si>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</si>
  <si>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</si>
  <si>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</si>
  <si>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</si>
  <si>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</si>
  <si>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</si>
  <si>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</si>
  <si>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</si>
  <si>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</si>
  <si>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</si>
  <si>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</si>
  <si>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</si>
  <si>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</si>
  <si>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</si>
  <si>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</si>
  <si>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</si>
  <si>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</si>
  <si>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</si>
  <si>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</si>
  <si>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</si>
  <si>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</si>
  <si>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</si>
  <si>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</si>
  <si>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</si>
  <si>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</si>
  <si>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</si>
  <si>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</si>
  <si>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</si>
  <si>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</si>
  <si>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</si>
  <si>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</si>
  <si>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</si>
  <si>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</si>
  <si>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</si>
  <si>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</si>
  <si>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</si>
  <si>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</si>
  <si>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</si>
  <si>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</si>
  <si>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</si>
  <si>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</si>
  <si>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</si>
  <si>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</si>
  <si>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</si>
  <si>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</si>
  <si>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</si>
  <si>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</si>
  <si>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</si>
  <si>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</si>
  <si>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</si>
  <si>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</si>
  <si>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</si>
  <si>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</si>
  <si>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</si>
  <si>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</si>
  <si>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</si>
  <si>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</si>
  <si>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</si>
  <si>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</si>
  <si>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</si>
  <si>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</si>
  <si>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</si>
  <si>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</si>
  <si>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</si>
  <si>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</si>
  <si>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</si>
  <si>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</si>
  <si>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</si>
  <si>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</si>
  <si>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</si>
  <si>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</si>
  <si>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</si>
  <si>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</si>
  <si>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</si>
  <si>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</si>
  <si>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</si>
  <si>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</si>
  <si>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</si>
  <si>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</si>
  <si>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</si>
  <si>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</si>
  <si>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</si>
  <si>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</si>
  <si>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</si>
  <si>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</si>
  <si>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</si>
  <si>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</si>
  <si>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</si>
  <si>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</si>
  <si>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</si>
  <si>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</si>
  <si>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</si>
  <si>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</si>
  <si>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</si>
  <si>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</si>
  <si>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</si>
  <si>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</si>
  <si>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</si>
  <si>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</si>
  <si>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</si>
  <si>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</si>
  <si>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</si>
  <si>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</si>
  <si>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</si>
  <si>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</si>
  <si>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</si>
  <si>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</si>
  <si>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</si>
  <si>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</si>
  <si>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</si>
  <si>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</si>
  <si>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</si>
  <si>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</si>
  <si>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</si>
  <si>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</si>
  <si>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</si>
  <si>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</si>
  <si>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</si>
  <si>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</si>
  <si>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</si>
  <si>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</si>
  <si>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</si>
  <si>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</si>
  <si>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</si>
  <si>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</si>
  <si>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</si>
  <si>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</si>
  <si>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</si>
  <si>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</si>
  <si>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</si>
  <si>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</si>
  <si>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</si>
  <si>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</si>
  <si>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</si>
  <si>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</si>
  <si>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</si>
  <si>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</si>
  <si>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</si>
  <si>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</si>
  <si>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</si>
  <si>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</si>
  <si>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</si>
  <si>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</si>
  <si>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</si>
  <si>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</si>
  <si>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</si>
  <si>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</si>
  <si>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</si>
  <si>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</si>
  <si>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</si>
  <si>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</si>
  <si>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</si>
  <si>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</si>
  <si>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</si>
  <si>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</si>
  <si>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</si>
  <si>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</si>
  <si>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</si>
  <si>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</si>
  <si>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</si>
  <si>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</si>
  <si>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</si>
  <si>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</si>
  <si>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</si>
  <si>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</si>
  <si>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</si>
  <si>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</si>
  <si>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</si>
  <si>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</si>
  <si>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</si>
  <si>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</si>
  <si>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</si>
  <si>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</si>
  <si>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</si>
  <si>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</si>
  <si>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</si>
  <si>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</si>
  <si>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</si>
  <si>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</si>
  <si>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</si>
  <si>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</si>
  <si>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</si>
  <si>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</si>
  <si>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</si>
  <si>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</si>
  <si>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</si>
  <si>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</si>
  <si>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</si>
  <si>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</si>
  <si>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</si>
  <si>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</si>
  <si>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</si>
  <si>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</si>
  <si>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</si>
  <si>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</si>
  <si>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</si>
  <si>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</si>
  <si>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</si>
  <si>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</si>
  <si>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</si>
  <si>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</si>
  <si>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</si>
  <si>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</si>
  <si>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</si>
  <si>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</si>
  <si>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</si>
  <si>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</si>
  <si>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</si>
  <si>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</si>
  <si>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</si>
  <si>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</si>
  <si>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</si>
  <si>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</si>
  <si>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</si>
  <si>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</si>
  <si>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</si>
  <si>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</si>
  <si>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</si>
  <si>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</si>
  <si>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</si>
  <si>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</si>
  <si>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</si>
  <si>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</si>
  <si>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</si>
  <si>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</si>
  <si>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</si>
  <si>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</si>
  <si>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</si>
  <si>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</si>
  <si>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</si>
  <si>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</si>
  <si>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</si>
  <si>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</si>
  <si>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</si>
  <si>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</si>
  <si>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</si>
  <si>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</si>
  <si>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</si>
  <si>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</si>
  <si>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</si>
  <si>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</si>
  <si>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</si>
  <si>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</si>
  <si>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</si>
  <si>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</si>
  <si>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</si>
  <si>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</si>
  <si>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</si>
  <si>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</si>
  <si>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</si>
  <si>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</si>
  <si>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</si>
  <si>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</si>
  <si>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</si>
  <si>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</si>
  <si>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</si>
  <si>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</si>
  <si>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</si>
  <si>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</si>
  <si>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</si>
  <si>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</si>
  <si>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</si>
  <si>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</si>
  <si>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</si>
  <si>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</si>
  <si>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</si>
  <si>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</si>
  <si>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</si>
  <si>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</si>
  <si>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</si>
  <si>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</si>
  <si>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</si>
  <si>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</si>
  <si>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</si>
  <si>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</si>
  <si>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</si>
  <si>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</si>
  <si>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</si>
  <si>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</si>
  <si>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</si>
  <si>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</si>
  <si>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</si>
  <si>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</si>
  <si>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</si>
  <si>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</si>
  <si>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</si>
  <si>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</si>
  <si>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</si>
  <si>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</si>
  <si>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</si>
  <si>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</si>
  <si>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</si>
  <si>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</si>
  <si>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</si>
  <si>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</si>
  <si>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</si>
  <si>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</si>
  <si>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</si>
  <si>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</si>
  <si>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</si>
  <si>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</si>
  <si>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</si>
  <si>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</si>
  <si>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</si>
  <si>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</si>
  <si>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</si>
  <si>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</si>
  <si>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</si>
  <si>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</si>
  <si>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</si>
  <si>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</si>
  <si>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</si>
  <si>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</si>
  <si>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</si>
  <si>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</si>
  <si>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</si>
  <si>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</si>
  <si>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</si>
  <si>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</si>
  <si>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</si>
  <si>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</si>
  <si>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</si>
  <si>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</si>
  <si>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</si>
  <si>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</si>
  <si>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</si>
  <si>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</si>
  <si>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</si>
  <si>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</si>
  <si>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</si>
  <si>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</si>
  <si>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</si>
  <si>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</si>
  <si>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</si>
  <si>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</si>
  <si>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</si>
  <si>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</si>
  <si>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</si>
  <si>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</si>
  <si>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</si>
  <si>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</si>
  <si>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</si>
  <si>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</si>
  <si>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</si>
  <si>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</si>
  <si>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</si>
  <si>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</si>
  <si>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</si>
  <si>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</si>
  <si>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</si>
  <si>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</si>
  <si>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</si>
  <si>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</si>
  <si>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</si>
  <si>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</si>
  <si>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</si>
  <si>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</si>
  <si>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</si>
  <si>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</si>
  <si>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</si>
  <si>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</si>
  <si>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</si>
  <si>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</si>
  <si>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</si>
  <si>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</si>
  <si>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</si>
  <si>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</si>
  <si>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</si>
  <si>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</si>
  <si>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</si>
  <si>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</si>
  <si>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</si>
  <si>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</si>
  <si>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</si>
  <si>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</si>
  <si>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</si>
  <si>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</si>
  <si>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</si>
  <si>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</si>
  <si>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</si>
  <si>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</si>
  <si>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</si>
  <si>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</si>
  <si>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</si>
  <si>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</si>
  <si>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</si>
  <si>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</si>
  <si>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</si>
  <si>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</si>
  <si>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</si>
  <si>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</si>
  <si>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</si>
  <si>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</si>
  <si>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</si>
  <si>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</si>
  <si>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</si>
  <si>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</si>
  <si>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</si>
  <si>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</si>
  <si>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</si>
  <si>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</si>
  <si>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</si>
  <si>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</si>
  <si>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</si>
  <si>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</si>
  <si>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</si>
  <si>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</si>
  <si>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</si>
  <si>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</si>
  <si>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</si>
  <si>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</si>
  <si>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</si>
  <si>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</si>
  <si>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</si>
  <si>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</si>
  <si>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</si>
  <si>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</si>
  <si>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</si>
  <si>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</si>
  <si>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</si>
  <si>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</si>
  <si>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</si>
  <si>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</si>
  <si>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</si>
  <si>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</si>
  <si>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</si>
  <si>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</si>
  <si>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</si>
  <si>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</si>
  <si>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</si>
  <si>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</si>
  <si>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</si>
  <si>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</si>
  <si>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</si>
  <si>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</si>
  <si>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</si>
  <si>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</si>
  <si>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</si>
  <si>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</si>
  <si>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</si>
  <si>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</si>
  <si>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</si>
  <si>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</si>
  <si>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</si>
  <si>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</si>
  <si>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</si>
  <si>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</si>
  <si>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</si>
  <si>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</si>
  <si>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</si>
  <si>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</si>
  <si>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</si>
  <si>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</si>
  <si>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</si>
  <si>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</si>
  <si>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</si>
  <si>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</si>
  <si>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</si>
  <si>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</si>
  <si>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</si>
  <si>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</si>
  <si>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</si>
  <si>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</si>
  <si>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</si>
  <si>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</si>
  <si>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</si>
  <si>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</si>
  <si>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</si>
  <si>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</si>
  <si>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</si>
  <si>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</si>
  <si>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</si>
  <si>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</si>
  <si>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</si>
  <si>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</si>
  <si>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</si>
  <si>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</si>
  <si>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</si>
  <si>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</si>
  <si>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</si>
  <si>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</si>
  <si>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</si>
  <si>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</si>
  <si>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</si>
  <si>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</si>
  <si>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</si>
  <si>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</si>
  <si>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</si>
  <si>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</si>
  <si>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</si>
  <si>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</si>
  <si>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</si>
  <si>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</si>
  <si>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</si>
  <si>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</si>
  <si>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</si>
  <si>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</si>
  <si>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</si>
  <si>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</si>
  <si>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</si>
  <si>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</si>
  <si>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</si>
  <si>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</si>
  <si>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</si>
  <si>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</si>
  <si>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</si>
  <si>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</si>
  <si>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</si>
  <si>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</si>
  <si>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</si>
  <si>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</si>
  <si>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</si>
  <si>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</si>
  <si>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</si>
  <si>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</si>
  <si>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</si>
  <si>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</si>
  <si>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</si>
  <si>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</si>
  <si>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</si>
  <si>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</si>
  <si>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</si>
  <si>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</si>
  <si>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</si>
  <si>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</si>
  <si>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</si>
  <si>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</si>
  <si>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</si>
  <si>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</si>
  <si>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</si>
  <si>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</si>
  <si>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</si>
  <si>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</si>
  <si>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</si>
  <si>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</si>
  <si>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</si>
  <si>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</si>
  <si>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</si>
  <si>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</si>
  <si>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</si>
  <si>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</si>
  <si>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</si>
  <si>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</si>
  <si>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</si>
  <si>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</si>
  <si>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</si>
  <si>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</si>
  <si>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</si>
  <si>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</si>
  <si>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</si>
  <si>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</si>
  <si>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</si>
  <si>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</si>
  <si>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</si>
  <si>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</si>
  <si>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</si>
  <si>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</si>
  <si>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</si>
  <si>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</si>
  <si>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</si>
  <si>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</si>
  <si>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</si>
  <si>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</si>
  <si>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</si>
  <si>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</si>
  <si>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</si>
  <si>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</si>
  <si>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</si>
  <si>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</si>
  <si>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</si>
  <si>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</si>
  <si>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</si>
  <si>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</si>
  <si>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</si>
  <si>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</si>
  <si>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</si>
  <si>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</si>
  <si>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</si>
  <si>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</si>
  <si>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</si>
  <si>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</si>
  <si>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</si>
  <si>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</si>
  <si>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</si>
  <si>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</si>
  <si>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</si>
  <si>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</si>
  <si>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</si>
  <si>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</si>
  <si>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</si>
  <si>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</si>
  <si>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</si>
  <si>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</si>
  <si>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</si>
  <si>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</si>
  <si>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</si>
  <si>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</si>
  <si>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</si>
  <si>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</si>
  <si>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</si>
  <si>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</si>
  <si>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</si>
  <si>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</si>
  <si>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</si>
  <si>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</si>
  <si>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</si>
  <si>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</si>
  <si>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</si>
  <si>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</si>
  <si>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</si>
  <si>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</si>
  <si>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</si>
  <si>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</si>
  <si>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</si>
  <si>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</si>
  <si>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</si>
  <si>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</si>
  <si>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</si>
  <si>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</si>
  <si>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</si>
  <si>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</si>
  <si>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</si>
  <si>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</si>
  <si>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</si>
  <si>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</si>
  <si>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</si>
  <si>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</si>
  <si>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</si>
  <si>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</si>
  <si>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</si>
  <si>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</si>
  <si>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</si>
  <si>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</si>
  <si>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</si>
  <si>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</si>
  <si>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</si>
  <si>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</si>
  <si>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</si>
  <si>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</si>
  <si>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</si>
  <si>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</si>
  <si>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</si>
  <si>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</si>
  <si>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</si>
  <si>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</si>
  <si>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</si>
  <si>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</si>
  <si>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</si>
  <si>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</si>
  <si>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</si>
  <si>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</si>
  <si>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</si>
  <si>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</si>
  <si>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</si>
  <si>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</si>
  <si>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</si>
  <si>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</si>
  <si>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</si>
  <si>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</si>
  <si>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</si>
  <si>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</si>
  <si>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</si>
  <si>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</si>
  <si>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</si>
  <si>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</si>
  <si>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</si>
  <si>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</si>
  <si>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</si>
  <si>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</si>
  <si>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</si>
  <si>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</si>
  <si>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</si>
  <si>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</si>
  <si>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</si>
  <si>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</si>
  <si>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</si>
  <si>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</si>
  <si>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</si>
  <si>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</si>
  <si>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</si>
  <si>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</si>
  <si>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</si>
  <si>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</si>
  <si>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</si>
  <si>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</si>
  <si>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</si>
  <si>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</si>
  <si>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</si>
  <si>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</si>
  <si>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</si>
  <si>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</si>
  <si>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</si>
  <si>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</si>
  <si>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</si>
  <si>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</si>
  <si>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</si>
  <si>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</si>
  <si>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</si>
  <si>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</si>
  <si>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</si>
  <si>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</si>
  <si>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</si>
  <si>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</si>
  <si>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</si>
  <si>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</si>
  <si>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</si>
  <si>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</si>
  <si>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</si>
  <si>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</si>
  <si>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</si>
  <si>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</si>
  <si>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</si>
  <si>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</si>
  <si>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</si>
  <si>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</si>
  <si>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</si>
  <si>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</si>
  <si>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</si>
  <si>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</si>
  <si>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</si>
  <si>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</si>
  <si>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</si>
  <si>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</si>
  <si>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</si>
  <si>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</si>
  <si>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</si>
  <si>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</si>
  <si>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</si>
  <si>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</si>
  <si>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</si>
  <si>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</si>
  <si>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</si>
  <si>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</si>
  <si>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</si>
  <si>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</si>
  <si>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</si>
  <si>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</si>
  <si>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</si>
  <si>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</si>
  <si>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</si>
  <si>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</si>
  <si>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</si>
  <si>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</si>
  <si>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</si>
  <si>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</si>
  <si>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</si>
  <si>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</si>
  <si>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</si>
  <si>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</si>
  <si>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</si>
  <si>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</si>
  <si>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</si>
  <si>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</si>
  <si>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</si>
  <si>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</si>
  <si>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</si>
  <si>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</si>
  <si>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</si>
  <si>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</si>
  <si>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</si>
  <si>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</si>
  <si>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</si>
  <si>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</si>
  <si>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</si>
  <si>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</si>
  <si>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</si>
  <si>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</si>
  <si>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</si>
  <si>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</si>
  <si>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</si>
  <si>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</si>
  <si>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</si>
  <si>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</si>
  <si>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</si>
  <si>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</si>
  <si>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</si>
  <si>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</si>
  <si>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</si>
  <si>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</si>
  <si>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</si>
  <si>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</si>
  <si>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</si>
  <si>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</si>
  <si>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</si>
  <si>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</si>
  <si>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</si>
  <si>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</si>
  <si>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</si>
  <si>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</si>
  <si>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</si>
  <si>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</si>
  <si>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</si>
  <si>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</si>
  <si>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</si>
  <si>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</si>
  <si>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</si>
  <si>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</si>
  <si>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</si>
  <si>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</si>
  <si>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</si>
  <si>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</si>
  <si>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</si>
  <si>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</si>
  <si>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</si>
  <si>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</si>
  <si>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</si>
  <si>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</si>
  <si>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</si>
  <si>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</si>
  <si>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</si>
  <si>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</si>
  <si>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</si>
  <si>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</si>
  <si>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</si>
  <si>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</si>
  <si>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</si>
  <si>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</si>
  <si>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</si>
  <si>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</si>
  <si>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</si>
  <si>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</si>
  <si>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</si>
  <si>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</si>
  <si>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</si>
  <si>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</si>
  <si>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</si>
  <si>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</si>
  <si>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</si>
  <si>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</si>
  <si>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</si>
  <si>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</si>
  <si>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</si>
  <si>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</si>
  <si>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</si>
  <si>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</si>
  <si>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</si>
  <si>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</si>
  <si>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</si>
  <si>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</si>
  <si>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</si>
  <si>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</si>
  <si>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</si>
  <si>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</si>
  <si>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</si>
  <si>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</si>
  <si>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</si>
  <si>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</si>
  <si>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</si>
  <si>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</si>
  <si>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</si>
  <si>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</si>
  <si>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</si>
  <si>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</si>
  <si>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</si>
  <si>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</si>
  <si>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</si>
  <si>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</si>
  <si>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</si>
  <si>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</si>
  <si>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</si>
  <si>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</si>
  <si>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</si>
  <si>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</si>
  <si>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</si>
  <si>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</si>
  <si>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</si>
  <si>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</si>
  <si>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</si>
  <si>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</si>
  <si>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</si>
  <si>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</si>
  <si>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</si>
  <si>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</si>
  <si>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</si>
  <si>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</si>
  <si>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</si>
  <si>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</si>
  <si>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</si>
  <si>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</si>
  <si>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</si>
  <si>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</si>
  <si>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</si>
  <si>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</si>
  <si>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</si>
  <si>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</si>
  <si>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</si>
  <si>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</si>
  <si>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</si>
  <si>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</si>
  <si>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</si>
  <si>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</si>
  <si>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</si>
  <si>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</si>
  <si>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</si>
  <si>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</si>
  <si>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</si>
  <si>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</si>
  <si>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</si>
  <si>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</si>
  <si>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</si>
  <si>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</si>
  <si>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</si>
  <si>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</si>
  <si>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</si>
  <si>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</si>
  <si>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</si>
  <si>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</si>
  <si>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</si>
  <si>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</si>
  <si>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</si>
  <si>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</si>
  <si>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</si>
  <si>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</si>
  <si>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</si>
  <si>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</si>
  <si>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</si>
  <si>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</si>
  <si>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</si>
  <si>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</si>
  <si>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</si>
  <si>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</si>
  <si>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</si>
  <si>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</si>
  <si>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</si>
  <si>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</si>
  <si>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</si>
  <si>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</si>
  <si>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</si>
  <si>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</si>
  <si>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</si>
  <si>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</si>
  <si>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</si>
  <si>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</si>
  <si>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</si>
  <si>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</si>
  <si>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</si>
  <si>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</si>
  <si>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</si>
  <si>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</si>
  <si>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</si>
  <si>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</si>
  <si>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</si>
  <si>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</si>
  <si>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</si>
  <si>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</si>
  <si>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</si>
  <si>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</si>
  <si>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</si>
  <si>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</si>
  <si>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</si>
  <si>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</si>
  <si>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</si>
  <si>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</si>
  <si>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</si>
  <si>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</si>
  <si>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</si>
  <si>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</si>
  <si>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</si>
  <si>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</si>
  <si>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</si>
  <si>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</si>
  <si>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</si>
  <si>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</si>
  <si>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</si>
  <si>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</si>
  <si>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</si>
  <si>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</si>
  <si>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</si>
  <si>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</si>
  <si>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</si>
  <si>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</si>
  <si>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</si>
  <si>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</si>
  <si>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</si>
  <si>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</si>
  <si>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</si>
  <si>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</si>
  <si>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</si>
  <si>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</si>
  <si>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</si>
  <si>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</si>
  <si>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</si>
  <si>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</si>
  <si>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</si>
  <si>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</si>
  <si>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</si>
  <si>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</si>
  <si>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</si>
  <si>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</si>
  <si>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</si>
  <si>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</si>
  <si>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</si>
  <si>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</si>
  <si>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</si>
  <si>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</si>
  <si>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</si>
  <si>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</si>
  <si>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</si>
  <si>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</si>
  <si>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</si>
  <si>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</si>
  <si>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</si>
  <si>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</si>
  <si>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</si>
  <si>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</si>
  <si>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</si>
  <si>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</si>
  <si>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</si>
  <si>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</si>
  <si>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</si>
  <si>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</si>
  <si>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</si>
  <si>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</si>
  <si>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</si>
  <si>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</si>
  <si>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</si>
  <si>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</si>
  <si>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</si>
  <si>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</si>
  <si>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</si>
  <si>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</si>
  <si>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</si>
  <si>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</si>
  <si>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</si>
  <si>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</si>
  <si>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</si>
  <si>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</si>
  <si>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</si>
  <si>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</si>
  <si>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</si>
  <si>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</si>
  <si>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</si>
  <si>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</si>
  <si>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</si>
  <si>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</si>
  <si>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</si>
  <si>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</si>
  <si>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</si>
  <si>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</si>
  <si>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</si>
  <si>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</si>
  <si>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</si>
  <si>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</si>
  <si>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</si>
  <si>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</si>
  <si>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</si>
  <si>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</si>
  <si>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</si>
  <si>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</si>
  <si>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</si>
  <si>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</si>
  <si>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</si>
  <si>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</si>
  <si>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</si>
  <si>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</si>
  <si>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</si>
  <si>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</si>
  <si>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</si>
  <si>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</si>
  <si>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</si>
  <si>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</si>
  <si>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</si>
  <si>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</si>
  <si>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</si>
  <si>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</si>
  <si>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</si>
  <si>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</si>
  <si>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</si>
  <si>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</si>
  <si>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</si>
  <si>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</si>
  <si>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</si>
  <si>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</si>
  <si>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</si>
  <si>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</si>
  <si>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</si>
  <si>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</si>
  <si>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</si>
  <si>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</si>
  <si>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</si>
  <si>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</si>
  <si>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</si>
  <si>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</si>
  <si>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</si>
  <si>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</si>
  <si>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</si>
  <si>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</si>
  <si>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</si>
  <si>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</si>
  <si>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</si>
  <si>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</si>
  <si>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</si>
  <si>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</si>
  <si>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</si>
  <si>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</si>
  <si>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</si>
  <si>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</si>
  <si>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</si>
  <si>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</si>
  <si>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</si>
  <si>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</si>
  <si>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</si>
  <si>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</si>
  <si>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</si>
  <si>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</si>
  <si>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</si>
  <si>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</si>
  <si>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</si>
  <si>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</si>
  <si>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</si>
  <si>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</si>
  <si>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</si>
  <si>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</si>
  <si>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</si>
  <si>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</si>
  <si>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</si>
  <si>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</si>
  <si>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</si>
  <si>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</si>
  <si>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</si>
  <si>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</si>
  <si>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</si>
  <si>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</si>
  <si>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</si>
  <si>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</si>
  <si>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</si>
  <si>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</si>
  <si>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</si>
  <si>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</si>
  <si>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</si>
  <si>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</si>
  <si>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</si>
  <si>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</si>
  <si>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</si>
  <si>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</si>
  <si>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</si>
  <si>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</si>
  <si>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</si>
  <si>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</si>
  <si>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</si>
  <si>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</si>
  <si>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</si>
  <si>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</si>
  <si>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</si>
  <si>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</si>
  <si>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</si>
  <si>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</si>
  <si>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</si>
  <si>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</si>
  <si>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</si>
  <si>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</si>
  <si>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</si>
  <si>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</si>
  <si>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</si>
  <si>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</si>
  <si>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</si>
  <si>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</si>
  <si>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</si>
  <si>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</si>
  <si>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</si>
  <si>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</si>
  <si>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</si>
  <si>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</si>
  <si>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</si>
  <si>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</si>
  <si>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</si>
  <si>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</si>
  <si>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</si>
  <si>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</si>
  <si>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</si>
  <si>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</si>
  <si>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</si>
  <si>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</si>
  <si>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</si>
  <si>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</si>
  <si>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</si>
  <si>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</si>
  <si>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</si>
  <si>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</si>
  <si>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</si>
  <si>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</si>
  <si>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</si>
  <si>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</si>
  <si>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</si>
  <si>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</si>
  <si>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</si>
  <si>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</si>
  <si>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</si>
  <si>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</si>
  <si>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</si>
  <si>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</si>
  <si>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</si>
  <si>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</si>
  <si>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</si>
  <si>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</si>
  <si>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</si>
  <si>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</si>
  <si>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</si>
  <si>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</si>
  <si>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</si>
  <si>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</si>
  <si>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</si>
  <si>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</si>
  <si>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</si>
  <si>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</si>
  <si>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</si>
  <si>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</si>
  <si>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</si>
  <si>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</si>
  <si>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</si>
  <si>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</si>
  <si>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</si>
  <si>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</si>
  <si>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</si>
  <si>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</si>
  <si>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</si>
  <si>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</si>
  <si>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</si>
  <si>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</si>
  <si>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</si>
  <si>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</si>
  <si>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</si>
  <si>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</si>
  <si>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</si>
  <si>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</si>
  <si>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</si>
  <si>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</si>
  <si>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</si>
  <si>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</si>
  <si>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</si>
  <si>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</si>
  <si>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</si>
  <si>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</si>
  <si>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</si>
  <si>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</si>
  <si>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</si>
  <si>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</si>
  <si>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</si>
  <si>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</si>
  <si>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</si>
  <si>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</si>
  <si>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</si>
  <si>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</si>
  <si>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</si>
  <si>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</si>
  <si>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</si>
  <si>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</si>
  <si>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</si>
  <si>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</si>
  <si>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</si>
  <si>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</si>
  <si>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</si>
  <si>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</si>
  <si>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</si>
  <si>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</si>
  <si>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</si>
  <si>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</si>
  <si>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</si>
  <si>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</si>
  <si>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</si>
  <si>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</si>
  <si>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</si>
  <si>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</si>
  <si>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</si>
  <si>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</si>
  <si>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</si>
  <si>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</si>
  <si>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</si>
  <si>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</si>
  <si>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</si>
  <si>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</si>
  <si>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</si>
  <si>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</si>
  <si>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</si>
  <si>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</si>
  <si>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</si>
  <si>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</si>
  <si>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</si>
  <si>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</si>
  <si>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</si>
  <si>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</si>
  <si>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</si>
  <si>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</si>
  <si>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</si>
  <si>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</si>
  <si>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</si>
  <si>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</si>
  <si>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</si>
  <si>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</si>
  <si>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</si>
  <si>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</si>
  <si>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</si>
  <si>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</si>
  <si>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</si>
  <si>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</si>
  <si>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</si>
  <si>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</si>
  <si>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</si>
  <si>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</si>
  <si>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</si>
  <si>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</si>
  <si>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</si>
  <si>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</si>
  <si>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</si>
  <si>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</si>
  <si>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</si>
  <si>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</si>
  <si>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</si>
  <si>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</si>
  <si>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</si>
  <si>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</si>
  <si>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</si>
  <si>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</si>
  <si>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</si>
  <si>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</si>
  <si>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</si>
  <si>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</si>
  <si>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</si>
  <si>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</si>
  <si>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</si>
  <si>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</si>
  <si>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</si>
  <si>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</si>
  <si>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</si>
  <si>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</si>
  <si>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</si>
  <si>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</si>
  <si>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</si>
  <si>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</si>
  <si>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</si>
  <si>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</si>
  <si>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</si>
  <si>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</si>
  <si>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</si>
  <si>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</si>
  <si>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</si>
  <si>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</si>
  <si>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</si>
  <si>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</si>
  <si>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</si>
  <si>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</si>
  <si>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</si>
  <si>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</si>
  <si>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</si>
  <si>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</si>
  <si>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</si>
  <si>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</si>
  <si>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</si>
  <si>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</si>
  <si>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</si>
  <si>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</si>
  <si>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</si>
  <si>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</si>
  <si>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</si>
  <si>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</si>
  <si>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</si>
  <si>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</si>
  <si>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</si>
  <si>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</si>
  <si>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</si>
  <si>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</si>
  <si>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</si>
  <si>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</si>
  <si>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</si>
  <si>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</si>
  <si>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</si>
  <si>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</si>
  <si>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</si>
  <si>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</si>
  <si>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</si>
  <si>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</si>
  <si>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</si>
  <si>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</si>
  <si>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</si>
  <si>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</si>
  <si>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</si>
  <si>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</si>
  <si>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</si>
  <si>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</si>
  <si>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</si>
  <si>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</si>
  <si>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</si>
  <si>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</si>
  <si>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</si>
  <si>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</si>
  <si>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</si>
  <si>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</si>
  <si>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</si>
  <si>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</si>
  <si>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</si>
  <si>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</si>
  <si>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</si>
  <si>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</si>
  <si>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</si>
  <si>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</si>
  <si>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</si>
  <si>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</si>
  <si>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</si>
  <si>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</si>
  <si>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</si>
  <si>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</si>
  <si>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</si>
  <si>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</si>
  <si>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</si>
  <si>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</si>
  <si>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</si>
  <si>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</si>
  <si>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</si>
  <si>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</si>
  <si>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</si>
  <si>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</si>
  <si>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</si>
  <si>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</si>
  <si>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</si>
  <si>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</si>
  <si>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</si>
  <si>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</si>
  <si>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</si>
  <si>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</si>
  <si>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</si>
  <si>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</si>
  <si>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</si>
  <si>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</si>
  <si>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</si>
  <si>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</si>
  <si>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</si>
  <si>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</si>
  <si>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</si>
  <si>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</si>
  <si>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</si>
  <si>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</si>
  <si>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</si>
  <si>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</si>
  <si>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</si>
  <si>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</si>
  <si>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</si>
  <si>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</si>
  <si>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</si>
  <si>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</si>
  <si>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</si>
  <si>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</si>
  <si>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</si>
  <si>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</si>
  <si>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</si>
  <si>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</si>
  <si>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</si>
  <si>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</si>
  <si>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</si>
  <si>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</si>
  <si>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</si>
  <si>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</si>
  <si>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</si>
  <si>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</si>
  <si>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</si>
  <si>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</si>
  <si>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</si>
  <si>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</si>
  <si>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</si>
  <si>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</si>
  <si>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</si>
  <si>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</si>
  <si>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</si>
  <si>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</si>
  <si>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</si>
  <si>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</si>
  <si>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</si>
  <si>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</si>
  <si>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</si>
  <si>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</si>
  <si>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</si>
  <si>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</si>
  <si>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</si>
  <si>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</si>
  <si>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</si>
  <si>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</si>
  <si>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</si>
  <si>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</si>
  <si>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</si>
  <si>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</si>
  <si>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</si>
  <si>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</si>
  <si>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</si>
  <si>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</si>
  <si>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</si>
  <si>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</si>
  <si>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</si>
  <si>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</si>
  <si>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</si>
  <si>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</si>
  <si>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</si>
  <si>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</si>
  <si>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</si>
  <si>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</si>
  <si>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</si>
  <si>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</si>
  <si>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</si>
  <si>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</si>
  <si>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</si>
  <si>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</si>
  <si>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</si>
  <si>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</si>
  <si>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</si>
  <si>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</si>
  <si>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</si>
  <si>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</si>
  <si>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</si>
  <si>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</si>
  <si>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</si>
  <si>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</si>
  <si>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</si>
  <si>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</si>
  <si>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</si>
  <si>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</si>
  <si>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</si>
  <si>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</si>
  <si>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</si>
  <si>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</si>
  <si>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</si>
  <si>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</si>
  <si>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</si>
  <si>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</si>
  <si>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</si>
  <si>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</si>
  <si>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</si>
  <si>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</si>
  <si>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</si>
  <si>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</si>
  <si>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</si>
  <si>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</si>
  <si>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</si>
  <si>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</si>
  <si>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</si>
  <si>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</si>
  <si>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</si>
  <si>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</si>
  <si>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</si>
  <si>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</si>
  <si>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</si>
  <si>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</si>
  <si>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</si>
  <si>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</si>
  <si>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</si>
  <si>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</si>
  <si>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</si>
  <si>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</si>
  <si>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</si>
  <si>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</si>
  <si>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</si>
  <si>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</si>
  <si>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</si>
  <si>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</si>
  <si>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</si>
  <si>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</si>
  <si>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</si>
  <si>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</si>
  <si>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</si>
  <si>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</si>
  <si>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</si>
  <si>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</si>
  <si>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</si>
  <si>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</si>
  <si>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</si>
  <si>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</si>
  <si>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</si>
  <si>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</si>
  <si>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</si>
  <si>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</si>
  <si>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</si>
  <si>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</si>
  <si>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</si>
  <si>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</si>
  <si>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</si>
  <si>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</si>
  <si>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</si>
  <si>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</si>
  <si>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</si>
  <si>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</si>
  <si>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</si>
  <si>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</si>
  <si>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</si>
  <si>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</si>
  <si>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</si>
  <si>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</si>
  <si>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</si>
  <si>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</si>
  <si>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</si>
  <si>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</si>
  <si>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</si>
  <si>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</si>
  <si>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</si>
  <si>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</si>
  <si>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</si>
  <si>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</si>
  <si>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</si>
  <si>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</si>
  <si>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</si>
  <si>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</si>
  <si>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</si>
  <si>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</si>
  <si>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</si>
  <si>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</si>
  <si>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</si>
  <si>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</si>
  <si>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</si>
  <si>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</si>
  <si>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</si>
  <si>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</si>
  <si>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</si>
  <si>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</si>
  <si>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</si>
  <si>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</si>
  <si>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</si>
  <si>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</si>
  <si>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</si>
  <si>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</si>
  <si>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</si>
  <si>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</si>
  <si>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</si>
  <si>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</si>
  <si>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</si>
  <si>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</si>
  <si>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</si>
  <si>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</si>
  <si>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</si>
  <si>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</si>
  <si>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</si>
  <si>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</si>
  <si>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</si>
  <si>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</si>
  <si>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</si>
  <si>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</si>
  <si>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</si>
  <si>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</si>
  <si>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</si>
  <si>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</si>
  <si>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</si>
  <si>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</si>
  <si>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</si>
  <si>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</si>
  <si>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</si>
  <si>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</si>
  <si>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</si>
  <si>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</si>
  <si>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</si>
  <si>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</si>
  <si>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</si>
  <si>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</si>
  <si>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</si>
  <si>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</si>
  <si>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</si>
  <si>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</si>
  <si>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</si>
  <si>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</si>
  <si>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</si>
  <si>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</si>
  <si>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</si>
  <si>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</si>
  <si>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</si>
  <si>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</si>
  <si>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</si>
  <si>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</si>
  <si>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</si>
  <si>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</si>
  <si>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</si>
  <si>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</si>
  <si>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</si>
  <si>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</si>
  <si>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</si>
  <si>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</si>
  <si>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</si>
  <si>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</si>
  <si>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</si>
  <si>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</si>
  <si>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</si>
  <si>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</si>
  <si>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</si>
  <si>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</si>
  <si>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</si>
  <si>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</si>
  <si>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</si>
  <si>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</si>
  <si>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</si>
  <si>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</si>
  <si>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</si>
  <si>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</si>
  <si>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</si>
  <si>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</si>
  <si>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</si>
  <si>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</si>
  <si>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</si>
  <si>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</si>
  <si>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</si>
  <si>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</si>
  <si>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</si>
  <si>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</si>
  <si>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</si>
  <si>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</si>
  <si>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</si>
  <si>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</si>
  <si>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</si>
  <si>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</si>
  <si>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</si>
  <si>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</si>
  <si>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</si>
  <si>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</si>
  <si>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</si>
  <si>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</si>
  <si>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</si>
  <si>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</si>
  <si>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</si>
  <si>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</si>
  <si>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</si>
  <si>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</si>
  <si>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</si>
  <si>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</si>
  <si>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</si>
  <si>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</si>
  <si>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</si>
  <si>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</si>
  <si>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</si>
  <si>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</si>
  <si>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</si>
  <si>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</si>
  <si>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</si>
  <si>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</si>
  <si>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</si>
  <si>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</si>
  <si>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</si>
  <si>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</si>
  <si>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</si>
  <si>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</si>
  <si>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</si>
  <si>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</si>
  <si>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</si>
  <si>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</si>
  <si>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</si>
  <si>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</si>
  <si>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</si>
  <si>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</si>
  <si>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</si>
  <si>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</si>
  <si>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</si>
  <si>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</si>
  <si>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</si>
  <si>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</si>
  <si>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</si>
  <si>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</si>
  <si>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</si>
  <si>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</si>
  <si>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</si>
  <si>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</si>
  <si>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</si>
  <si>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</si>
  <si>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</si>
  <si>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</si>
  <si>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</si>
  <si>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</si>
  <si>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</si>
  <si>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</si>
  <si>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</si>
  <si>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</si>
  <si>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</si>
  <si>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</si>
  <si>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</si>
  <si>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</si>
  <si>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</si>
  <si>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</si>
  <si>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</si>
  <si>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</si>
  <si>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</si>
  <si>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</si>
  <si>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</si>
  <si>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</si>
  <si>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</si>
  <si>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</si>
  <si>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</si>
  <si>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</si>
  <si>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</si>
  <si>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</si>
  <si>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</si>
  <si>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</si>
  <si>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</si>
  <si>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</si>
  <si>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</si>
  <si>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</si>
  <si>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</si>
  <si>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</si>
  <si>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</si>
  <si>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</si>
  <si>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</si>
  <si>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</si>
  <si>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</si>
  <si>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</si>
  <si>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</si>
  <si>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</si>
  <si>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</si>
  <si>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</si>
  <si>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</si>
  <si>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</si>
  <si>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</si>
  <si>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</si>
  <si>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</si>
  <si>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</si>
  <si>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</si>
  <si>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</si>
  <si>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</si>
  <si>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</si>
  <si>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</si>
  <si>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</si>
  <si>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</si>
  <si>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</si>
  <si>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</si>
  <si>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</si>
  <si>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</si>
  <si>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</si>
  <si>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</si>
  <si>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</si>
  <si>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</si>
  <si>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</si>
  <si>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</si>
  <si>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</si>
  <si>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</si>
  <si>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</si>
  <si>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</si>
  <si>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</si>
  <si>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</si>
  <si>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</si>
  <si>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</si>
  <si>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</si>
  <si>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</si>
  <si>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</si>
  <si>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</si>
  <si>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</si>
  <si>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</si>
  <si>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</si>
  <si>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</si>
  <si>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</si>
  <si>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</si>
  <si>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</si>
  <si>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</si>
  <si>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</si>
  <si>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</si>
  <si>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</si>
  <si>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</si>
  <si>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</si>
  <si>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</si>
  <si>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</si>
  <si>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</si>
  <si>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</si>
  <si>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</si>
  <si>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</si>
  <si>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</si>
  <si>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</si>
  <si>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</si>
  <si>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</si>
  <si>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</si>
  <si>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</si>
  <si>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</si>
  <si>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</si>
  <si>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</si>
  <si>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</si>
  <si>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</si>
  <si>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</si>
  <si>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</si>
  <si>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</si>
  <si>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</si>
  <si>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</si>
  <si>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</si>
  <si>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</si>
  <si>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</si>
  <si>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</si>
  <si>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</si>
  <si>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</si>
  <si>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</si>
  <si>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</si>
  <si>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</si>
  <si>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</si>
  <si>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</si>
  <si>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</si>
  <si>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</si>
  <si>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</si>
  <si>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</si>
  <si>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</si>
  <si>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</si>
  <si>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</si>
  <si>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</si>
  <si>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</si>
  <si>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</si>
  <si>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</si>
  <si>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</si>
  <si>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</si>
  <si>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</si>
  <si>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</si>
  <si>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</si>
  <si>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</si>
  <si>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</si>
  <si>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</si>
  <si>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</si>
  <si>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</si>
  <si>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</si>
  <si>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</si>
  <si>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</si>
  <si>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</si>
  <si>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</si>
  <si>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</si>
  <si>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</si>
  <si>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</si>
  <si>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</si>
  <si>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</si>
  <si>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</si>
  <si>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</si>
  <si>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</si>
  <si>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</si>
  <si>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</si>
  <si>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</si>
  <si>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</si>
  <si>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</si>
  <si>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</si>
  <si>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</si>
  <si>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</si>
  <si>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</si>
  <si>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</si>
  <si>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</si>
  <si>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</si>
  <si>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</si>
  <si>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</si>
  <si>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</si>
  <si>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</si>
  <si>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</si>
  <si>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</si>
  <si>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</si>
  <si>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</si>
  <si>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</si>
  <si>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</si>
  <si>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</si>
  <si>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</si>
  <si>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</si>
  <si>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</si>
  <si>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</si>
  <si>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</si>
  <si>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</si>
  <si>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</si>
  <si>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</si>
  <si>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</si>
  <si>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</si>
  <si>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</si>
  <si>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</si>
  <si>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</si>
  <si>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</si>
  <si>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</si>
  <si>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</si>
  <si>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</si>
  <si>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</si>
  <si>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</si>
  <si>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</si>
  <si>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</si>
  <si>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</si>
  <si>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</si>
  <si>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</si>
  <si>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</si>
  <si>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</si>
  <si>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</si>
  <si>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</si>
  <si>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</si>
  <si>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</si>
  <si>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</si>
  <si>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</si>
  <si>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</si>
  <si>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</si>
  <si>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</si>
  <si>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</si>
  <si>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</si>
  <si>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</si>
  <si>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</si>
  <si>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</si>
  <si>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</si>
  <si>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</si>
  <si>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</si>
  <si>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</si>
  <si>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</si>
  <si>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</si>
  <si>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</si>
  <si>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</si>
  <si>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</si>
  <si>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</si>
  <si>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</si>
  <si>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</si>
  <si>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</si>
  <si>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</si>
  <si>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</si>
  <si>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</si>
  <si>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</si>
  <si>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</si>
  <si>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</si>
  <si>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</si>
  <si>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</si>
  <si>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</si>
  <si>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</si>
  <si>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</si>
  <si>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</si>
  <si>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</si>
  <si>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</si>
  <si>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</si>
  <si>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</si>
  <si>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</si>
  <si>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</si>
  <si>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</si>
  <si>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</si>
  <si>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</si>
  <si>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</si>
  <si>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</si>
  <si>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</si>
  <si>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</si>
  <si>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</si>
  <si>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</si>
  <si>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</si>
  <si>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</si>
  <si>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</si>
  <si>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</si>
  <si>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</si>
  <si>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</si>
  <si>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</si>
  <si>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</si>
  <si>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</si>
  <si>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</si>
  <si>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</si>
  <si>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</si>
  <si>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</si>
  <si>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</si>
  <si>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</si>
  <si>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</si>
  <si>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</si>
  <si>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</si>
  <si>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</si>
  <si>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</si>
  <si>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</si>
  <si>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</si>
  <si>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</si>
  <si>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</si>
  <si>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</si>
  <si>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</si>
  <si>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</si>
  <si>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</si>
  <si>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</si>
  <si>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</si>
  <si>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</si>
  <si>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</si>
  <si>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</si>
  <si>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</si>
  <si>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</si>
  <si>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</si>
  <si>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</si>
  <si>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</si>
  <si>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</si>
  <si>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</si>
  <si>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</si>
  <si>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</si>
  <si>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</si>
  <si>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</si>
  <si>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</si>
  <si>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</si>
  <si>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</si>
  <si>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</si>
  <si>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</si>
  <si>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</si>
  <si>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</si>
  <si>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</si>
  <si>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</si>
  <si>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</si>
  <si>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</si>
  <si>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</si>
  <si>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</si>
  <si>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</si>
  <si>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</si>
  <si>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</si>
  <si>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</si>
  <si>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</si>
  <si>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</si>
  <si>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</si>
  <si>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</si>
  <si>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</si>
  <si>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</si>
  <si>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</si>
  <si>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</si>
  <si>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</si>
  <si>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</si>
  <si>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</si>
  <si>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</si>
  <si>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</si>
  <si>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</si>
  <si>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</si>
  <si>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</si>
  <si>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</si>
  <si>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</si>
  <si>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</si>
  <si>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</si>
  <si>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</si>
  <si>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</si>
  <si>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</si>
  <si>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</si>
  <si>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</si>
  <si>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</si>
  <si>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</si>
  <si>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</si>
  <si>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</si>
  <si>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</si>
  <si>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</si>
  <si>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</si>
  <si>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</si>
  <si>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</si>
  <si>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</si>
  <si>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</si>
  <si>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</si>
  <si>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</si>
  <si>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</si>
  <si>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</si>
  <si>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</si>
  <si>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</si>
  <si>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</si>
  <si>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</si>
  <si>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</si>
  <si>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</si>
  <si>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</si>
  <si>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</si>
  <si>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</si>
  <si>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</si>
  <si>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</si>
  <si>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</si>
  <si>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</si>
  <si>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</si>
  <si>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</si>
  <si>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</si>
  <si>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</si>
  <si>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</si>
  <si>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</si>
  <si>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</si>
  <si>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</si>
  <si>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</si>
  <si>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</si>
  <si>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</si>
  <si>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</si>
  <si>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</si>
  <si>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</si>
  <si>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</si>
  <si>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</si>
  <si>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</si>
  <si>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</si>
  <si>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</si>
  <si>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</si>
  <si>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</si>
  <si>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</si>
  <si>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</si>
  <si>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</si>
  <si>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</si>
  <si>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</si>
  <si>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</si>
  <si>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</si>
  <si>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</si>
  <si>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</si>
  <si>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</si>
  <si>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</si>
  <si>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</si>
  <si>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</si>
  <si>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</si>
  <si>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</si>
  <si>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</si>
  <si>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</si>
  <si>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</si>
  <si>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</si>
  <si>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</si>
  <si>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</si>
  <si>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</si>
  <si>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</si>
  <si>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</si>
  <si>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</si>
  <si>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</si>
  <si>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</si>
  <si>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</si>
  <si>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</si>
  <si>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</si>
  <si>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</si>
  <si>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</si>
  <si>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</si>
  <si>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</si>
  <si>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</si>
  <si>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</si>
  <si>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</si>
  <si>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</si>
  <si>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</si>
  <si>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</si>
  <si>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</si>
  <si>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</si>
  <si>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</si>
  <si>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</si>
  <si>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</si>
  <si>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</si>
  <si>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</si>
  <si>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</si>
  <si>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</si>
  <si>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</si>
  <si>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</si>
  <si>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</si>
  <si>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</si>
  <si>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</si>
  <si>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</si>
  <si>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</si>
  <si>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</si>
  <si>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</si>
  <si>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</si>
  <si>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</si>
  <si>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</si>
  <si>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</si>
  <si>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</si>
  <si>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</si>
  <si>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</si>
  <si>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</si>
  <si>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</si>
  <si>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</si>
  <si>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</si>
  <si>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</si>
  <si>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</si>
  <si>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</si>
  <si>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</si>
  <si>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</si>
  <si>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</si>
  <si>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</si>
  <si>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</si>
  <si>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</si>
  <si>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</si>
  <si>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</si>
  <si>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</si>
  <si>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</si>
  <si>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</si>
  <si>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</si>
  <si>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</si>
  <si>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</si>
  <si>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</si>
  <si>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</si>
  <si>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</si>
  <si>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</si>
  <si>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</si>
  <si>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</si>
  <si>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</si>
  <si>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</si>
  <si>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</si>
  <si>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</si>
  <si>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</si>
  <si>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</si>
  <si>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</si>
  <si>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</si>
  <si>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</si>
  <si>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</si>
  <si>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</si>
  <si>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</si>
  <si>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</si>
  <si>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</si>
  <si>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</si>
  <si>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</si>
  <si>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</si>
  <si>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</si>
  <si>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</si>
  <si>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</si>
  <si>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</si>
  <si>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</si>
  <si>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</si>
  <si>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</si>
  <si>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</si>
  <si>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</si>
  <si>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</si>
  <si>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</si>
  <si>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</si>
  <si>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</si>
  <si>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</si>
  <si>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</si>
  <si>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</si>
  <si>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</si>
  <si>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</si>
  <si>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</si>
  <si>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</si>
  <si>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</si>
  <si>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</si>
  <si>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</si>
  <si>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</si>
  <si>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</si>
  <si>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</si>
  <si>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</si>
  <si>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</si>
  <si>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</si>
  <si>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</si>
  <si>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</si>
  <si>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</si>
  <si>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</si>
  <si>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</si>
  <si>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</si>
  <si>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</si>
  <si>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</si>
  <si>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</si>
  <si>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</si>
  <si>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</si>
  <si>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</si>
  <si>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</si>
  <si>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</si>
  <si>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</si>
  <si>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</si>
  <si>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</si>
  <si>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</si>
  <si>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</si>
  <si>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</si>
  <si>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</si>
  <si>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</si>
  <si>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</si>
  <si>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</si>
  <si>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</si>
  <si>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</si>
  <si>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</si>
  <si>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</si>
  <si>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</si>
  <si>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</si>
  <si>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</si>
  <si>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</si>
  <si>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</si>
  <si>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</si>
  <si>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</si>
  <si>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</si>
  <si>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</si>
  <si>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</si>
  <si>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</si>
  <si>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</si>
  <si>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</si>
  <si>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</si>
  <si>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</si>
  <si>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</si>
  <si>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</si>
  <si>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</si>
  <si>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</si>
  <si>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</si>
  <si>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</si>
  <si>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</si>
  <si>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</si>
  <si>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</si>
  <si>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</si>
  <si>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</si>
  <si>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</si>
  <si>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</si>
  <si>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</si>
  <si>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</si>
  <si>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</si>
  <si>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</si>
  <si>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</si>
  <si>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</si>
  <si>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</si>
  <si>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</si>
  <si>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</si>
  <si>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</si>
  <si>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</si>
  <si>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</si>
  <si>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</si>
  <si>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</si>
  <si>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</si>
  <si>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</si>
  <si>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</si>
  <si>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</si>
  <si>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</si>
  <si>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</si>
  <si>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</si>
  <si>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</si>
  <si>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</si>
  <si>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</si>
  <si>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</si>
  <si>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</si>
  <si>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</si>
  <si>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</si>
  <si>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</si>
  <si>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</si>
  <si>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</si>
  <si>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</si>
  <si>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</si>
  <si>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</si>
  <si>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</si>
  <si>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</si>
  <si>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</si>
  <si>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</si>
  <si>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</si>
  <si>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</si>
  <si>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</si>
  <si>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</si>
  <si>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</si>
  <si>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</si>
  <si>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</si>
  <si>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</si>
  <si>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</si>
  <si>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</si>
  <si>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</si>
  <si>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</si>
  <si>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</si>
  <si>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</si>
  <si>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</si>
  <si>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</si>
  <si>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</si>
  <si>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</si>
  <si>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</si>
  <si>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</si>
  <si>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</si>
  <si>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</si>
  <si>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</si>
  <si>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</si>
  <si>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</si>
  <si>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</si>
  <si>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</si>
  <si>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</si>
  <si>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</si>
  <si>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</si>
  <si>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</si>
  <si>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</si>
  <si>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</si>
  <si>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</si>
  <si>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</si>
  <si>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</si>
  <si>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</si>
  <si>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</si>
  <si>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</si>
  <si>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</si>
  <si>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</si>
  <si>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</si>
  <si>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</si>
  <si>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</si>
  <si>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</si>
  <si>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</si>
  <si>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</si>
  <si>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</si>
  <si>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</si>
  <si>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</si>
  <si>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</si>
  <si>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</si>
  <si>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</si>
  <si>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</si>
  <si>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</si>
  <si>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</si>
  <si>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</si>
  <si>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</si>
  <si>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</si>
  <si>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</si>
  <si>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</si>
  <si>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</si>
  <si>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</si>
  <si>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</si>
  <si>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</si>
  <si>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</si>
  <si>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</si>
  <si>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</si>
  <si>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</si>
  <si>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</si>
  <si>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</si>
  <si>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</si>
  <si>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</si>
  <si>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</si>
  <si>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</si>
  <si>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</si>
  <si>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</si>
  <si>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</si>
  <si>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</si>
  <si>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</si>
  <si>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</si>
  <si>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</si>
  <si>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</si>
  <si>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</si>
  <si>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</si>
  <si>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</si>
  <si>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</si>
  <si>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</si>
  <si>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</si>
  <si>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</si>
  <si>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</si>
  <si>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</si>
  <si>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</si>
  <si>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</si>
  <si>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</si>
  <si>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</si>
  <si>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</si>
  <si>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</si>
  <si>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</si>
  <si>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</si>
  <si>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</si>
  <si>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</si>
  <si>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</si>
  <si>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</si>
  <si>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</si>
  <si>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</si>
  <si>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</si>
  <si>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</si>
  <si>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</si>
  <si>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</si>
  <si>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</si>
  <si>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</si>
  <si>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</si>
  <si>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</si>
  <si>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</si>
  <si>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</si>
  <si>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</si>
  <si>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</si>
  <si>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</si>
  <si>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</si>
  <si>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</si>
  <si>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</si>
  <si>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</si>
  <si>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</si>
  <si>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</si>
  <si>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</si>
  <si>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</si>
  <si>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</si>
  <si>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</si>
  <si>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</si>
  <si>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</si>
  <si>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</si>
  <si>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</si>
  <si>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</si>
  <si>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</si>
  <si>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</si>
  <si>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</si>
  <si>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</si>
  <si>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</si>
  <si>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</si>
  <si>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</si>
  <si>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</si>
  <si>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</si>
  <si>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</si>
  <si>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</si>
  <si>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</si>
  <si>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</si>
  <si>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</si>
  <si>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</si>
  <si>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</si>
  <si>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</si>
  <si>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</si>
  <si>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</si>
  <si>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</si>
  <si>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</si>
  <si>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</si>
  <si>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</si>
  <si>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</si>
  <si>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</si>
  <si>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</si>
  <si>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</si>
  <si>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</si>
  <si>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</si>
  <si>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</si>
  <si>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</si>
  <si>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</si>
  <si>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</si>
  <si>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</si>
  <si>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</si>
  <si>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</si>
  <si>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</si>
  <si>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</si>
  <si>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</si>
  <si>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</si>
  <si>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</si>
  <si>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</si>
  <si>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</si>
  <si>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</si>
  <si>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</si>
  <si>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</si>
  <si>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</si>
  <si>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</si>
  <si>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</si>
  <si>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</si>
  <si>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</si>
  <si>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</si>
  <si>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</si>
  <si>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</si>
  <si>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</si>
  <si>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</si>
  <si>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</si>
  <si>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</si>
  <si>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</si>
  <si>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</si>
  <si>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</si>
  <si>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</si>
  <si>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</si>
  <si>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</si>
  <si>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</si>
  <si>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</si>
  <si>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</si>
  <si>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</si>
  <si>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</si>
  <si>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</si>
  <si>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</si>
  <si>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</si>
  <si>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</si>
  <si>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</si>
  <si>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</si>
  <si>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</si>
  <si>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</si>
  <si>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</si>
  <si>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</si>
  <si>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</si>
  <si>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</si>
  <si>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</si>
  <si>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</si>
  <si>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</si>
  <si>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</si>
  <si>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</si>
  <si>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</si>
  <si>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</si>
  <si>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</si>
  <si>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</si>
  <si>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</si>
  <si>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</si>
  <si>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</si>
  <si>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</si>
  <si>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</si>
  <si>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</si>
  <si>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</si>
  <si>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</si>
  <si>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</si>
  <si>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</si>
  <si>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</si>
  <si>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</si>
  <si>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</si>
  <si>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</si>
  <si>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</si>
  <si>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</si>
  <si>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</si>
  <si>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</si>
  <si>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</si>
  <si>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</si>
  <si>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</si>
  <si>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</si>
  <si>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</si>
  <si>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</si>
  <si>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</si>
  <si>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</si>
  <si>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</si>
  <si>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</si>
  <si>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</si>
  <si>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</si>
  <si>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</si>
  <si>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</si>
  <si>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</si>
  <si>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</si>
  <si>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</si>
  <si>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</si>
  <si>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</si>
  <si>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</si>
  <si>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</si>
  <si>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</si>
  <si>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</si>
  <si>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</si>
  <si>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</si>
  <si>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</si>
  <si>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</si>
  <si>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</si>
  <si>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</si>
  <si>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</si>
  <si>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</si>
  <si>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</si>
  <si>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</si>
  <si>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</si>
  <si>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</si>
  <si>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</si>
  <si>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</si>
  <si>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</si>
  <si>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</si>
  <si>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</si>
  <si>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</si>
  <si>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</si>
  <si>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</si>
  <si>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</si>
  <si>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</si>
  <si>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</si>
  <si>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</si>
  <si>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</si>
  <si>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</si>
  <si>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</si>
  <si>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</si>
  <si>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</si>
  <si>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</si>
  <si>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</si>
  <si>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</si>
  <si>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</si>
  <si>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</si>
  <si>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</si>
  <si>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</si>
  <si>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</si>
  <si>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</si>
  <si>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</si>
  <si>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</si>
  <si>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</si>
  <si>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</si>
  <si>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</si>
  <si>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</si>
  <si>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</si>
  <si>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</si>
  <si>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</si>
  <si>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</si>
  <si>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</si>
  <si>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</si>
  <si>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</si>
  <si>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</si>
  <si>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</si>
  <si>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</si>
  <si>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</si>
  <si>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</si>
  <si>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</si>
  <si>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</si>
  <si>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</si>
  <si>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</si>
  <si>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</si>
  <si>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</si>
  <si>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</si>
  <si>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</si>
  <si>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</si>
  <si>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</si>
  <si>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</si>
  <si>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</si>
  <si>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</si>
  <si>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</si>
  <si>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</si>
  <si>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</si>
  <si>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</si>
  <si>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</si>
  <si>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</si>
  <si>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</si>
  <si>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</si>
  <si>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</si>
  <si>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</si>
  <si>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</si>
  <si>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</si>
  <si>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</si>
  <si>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</si>
  <si>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</si>
  <si>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</si>
  <si>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</si>
  <si>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</si>
  <si>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</si>
  <si>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</si>
  <si>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</si>
  <si>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</si>
  <si>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</si>
  <si>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</si>
  <si>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</si>
  <si>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</si>
  <si>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</si>
  <si>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</si>
  <si>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</si>
  <si>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</si>
  <si>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</si>
  <si>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</si>
  <si>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</si>
  <si>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</si>
  <si>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</si>
  <si>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</si>
  <si>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</si>
  <si>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</si>
  <si>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</si>
  <si>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</si>
  <si>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</si>
  <si>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</si>
  <si>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</si>
  <si>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</si>
  <si>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</si>
  <si>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</si>
  <si>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</si>
  <si>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</si>
  <si>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</si>
  <si>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</si>
  <si>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</si>
  <si>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</si>
  <si>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</si>
  <si>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</si>
  <si>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</si>
  <si>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</si>
  <si>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</si>
  <si>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</si>
  <si>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</si>
  <si>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</si>
  <si>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</si>
  <si>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</si>
  <si>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</si>
  <si>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</si>
  <si>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</si>
  <si>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</si>
  <si>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</si>
  <si>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</si>
  <si>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</si>
  <si>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</si>
  <si>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</si>
  <si>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</si>
  <si>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</si>
  <si>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</si>
  <si>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</si>
  <si>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</si>
  <si>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</si>
  <si>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</si>
  <si>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</si>
  <si>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</si>
  <si>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</si>
  <si>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</si>
  <si>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</si>
  <si>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</si>
  <si>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</si>
  <si>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</si>
  <si>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</si>
  <si>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</si>
  <si>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</si>
  <si>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</si>
  <si>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</si>
  <si>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</si>
  <si>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</si>
  <si>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</si>
  <si>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</si>
  <si>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</si>
  <si>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</si>
  <si>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</si>
  <si>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</si>
  <si>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</si>
  <si>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</si>
  <si>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</si>
  <si>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</si>
  <si>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</si>
  <si>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</si>
  <si>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</si>
  <si>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</si>
  <si>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</si>
  <si>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</si>
  <si>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</si>
  <si>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</si>
  <si>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</si>
  <si>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</si>
  <si>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</si>
  <si>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</si>
  <si>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</si>
  <si>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</si>
  <si>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</si>
  <si>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</si>
  <si>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</si>
  <si>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</si>
  <si>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</si>
  <si>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</si>
  <si>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</si>
  <si>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</si>
  <si>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</si>
  <si>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</si>
  <si>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</si>
  <si>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</si>
  <si>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</si>
  <si>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</si>
  <si>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</si>
  <si>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</si>
  <si>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</si>
  <si>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</si>
  <si>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</si>
  <si>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</si>
  <si>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</si>
  <si>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</si>
  <si>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</si>
  <si>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</si>
  <si>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</si>
  <si>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</si>
  <si>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</si>
  <si>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</si>
  <si>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</si>
  <si>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</si>
  <si>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</si>
  <si>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</si>
  <si>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</si>
  <si>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</si>
  <si>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</si>
  <si>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</si>
  <si>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</si>
  <si>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</si>
  <si>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</si>
  <si>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</si>
  <si>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</si>
  <si>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</si>
  <si>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</si>
  <si>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</si>
  <si>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</si>
  <si>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</si>
  <si>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</si>
  <si>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</si>
  <si>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</si>
  <si>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</si>
  <si>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</si>
  <si>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</si>
  <si>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</si>
  <si>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</si>
  <si>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</si>
  <si>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</si>
  <si>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</si>
  <si>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</si>
  <si>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</si>
  <si>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</si>
  <si>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</si>
  <si>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</si>
  <si>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</si>
  <si>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</si>
  <si>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</si>
  <si>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</si>
  <si>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</si>
  <si>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</si>
  <si>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</si>
  <si>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</si>
  <si>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</si>
  <si>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</si>
  <si>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</si>
  <si>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</si>
  <si>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</si>
  <si>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</si>
  <si>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</si>
  <si>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</si>
  <si>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</si>
  <si>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</si>
  <si>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</si>
  <si>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</si>
  <si>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</si>
  <si>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</si>
  <si>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</si>
  <si>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</si>
  <si>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</si>
  <si>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</si>
  <si>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</si>
  <si>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</si>
  <si>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</si>
  <si>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</si>
  <si>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</si>
  <si>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</si>
  <si>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</si>
  <si>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</si>
  <si>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</si>
  <si>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</si>
  <si>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</si>
  <si>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</si>
  <si>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</si>
  <si>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</si>
  <si>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</si>
  <si>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</si>
  <si>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</si>
  <si>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</si>
  <si>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</si>
  <si>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</si>
  <si>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</si>
  <si>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</si>
  <si>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</si>
  <si>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</si>
  <si>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</si>
  <si>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</si>
  <si>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</si>
  <si>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</si>
  <si>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</si>
  <si>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</si>
  <si>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</si>
  <si>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</si>
  <si>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</si>
  <si>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</si>
  <si>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</si>
  <si>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</si>
  <si>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</si>
  <si>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</si>
  <si>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</si>
  <si>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</si>
  <si>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</si>
  <si>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</si>
  <si>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</si>
  <si>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</si>
  <si>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</si>
  <si>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</si>
  <si>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</si>
  <si>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</si>
  <si>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</si>
  <si>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</si>
  <si>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</si>
  <si>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</si>
  <si>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</si>
  <si>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</si>
  <si>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</si>
  <si>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</si>
  <si>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</si>
  <si>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</si>
  <si>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</si>
  <si>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</si>
  <si>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</si>
  <si>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</si>
  <si>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</si>
  <si>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</si>
  <si>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</si>
  <si>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</si>
  <si>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</si>
  <si>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</si>
  <si>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</si>
  <si>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</si>
  <si>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</si>
  <si>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</si>
  <si>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</si>
  <si>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</si>
  <si>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</si>
  <si>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</si>
  <si>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</si>
  <si>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</si>
  <si>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</si>
  <si>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</si>
  <si>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</si>
  <si>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</si>
  <si>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</si>
  <si>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</si>
  <si>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</si>
  <si>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</si>
  <si>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</si>
  <si>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</si>
  <si>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</si>
  <si>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</si>
  <si>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</si>
  <si>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</si>
  <si>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</si>
  <si>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</si>
  <si>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</si>
  <si>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</si>
  <si>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</si>
  <si>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</si>
  <si>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</si>
  <si>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</si>
  <si>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</si>
  <si>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</si>
  <si>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</si>
  <si>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</si>
  <si>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</si>
  <si>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</si>
  <si>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</si>
  <si>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</si>
  <si>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</si>
  <si>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</si>
  <si>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</si>
  <si>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</si>
  <si>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</si>
  <si>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</si>
  <si>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</si>
  <si>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</si>
  <si>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</si>
  <si>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</si>
  <si>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</si>
  <si>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</si>
  <si>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</si>
  <si>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</si>
  <si>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</si>
  <si>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</si>
  <si>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</si>
  <si>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</si>
  <si>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</si>
  <si>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</si>
  <si>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</si>
  <si>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</si>
  <si>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</si>
  <si>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</si>
  <si>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</si>
  <si>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</si>
  <si>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</si>
  <si>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</si>
  <si>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</si>
  <si>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</si>
  <si>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</si>
  <si>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</si>
  <si>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</si>
  <si>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</si>
  <si>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</si>
  <si>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</si>
  <si>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</si>
  <si>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</si>
  <si>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</si>
  <si>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</si>
  <si>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</si>
  <si>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</si>
  <si>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</si>
  <si>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</si>
  <si>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</si>
  <si>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</si>
  <si>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</si>
  <si>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</si>
  <si>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</si>
  <si>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</si>
  <si>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</si>
  <si>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</si>
  <si>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</si>
  <si>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</si>
  <si>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</si>
  <si>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</si>
  <si>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</si>
  <si>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</si>
  <si>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</si>
  <si>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</si>
  <si>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</si>
  <si>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</si>
  <si>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</si>
  <si>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</si>
  <si>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</si>
  <si>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</si>
  <si>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</si>
  <si>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</si>
  <si>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</si>
  <si>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</si>
  <si>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</si>
  <si>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</si>
  <si>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</si>
  <si>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</si>
  <si>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</si>
  <si>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</si>
  <si>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</si>
  <si>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</si>
  <si>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</si>
  <si>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</si>
  <si>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</si>
  <si>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</si>
  <si>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</si>
  <si>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</si>
  <si>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</si>
  <si>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</si>
  <si>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</si>
  <si>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</si>
  <si>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</si>
  <si>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</si>
  <si>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</si>
  <si>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</si>
  <si>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</si>
  <si>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</si>
  <si>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</si>
  <si>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</si>
  <si>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</si>
  <si>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</si>
  <si>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</si>
  <si>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</si>
  <si>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</si>
  <si>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</si>
  <si>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</si>
  <si>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</si>
  <si>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</si>
  <si>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</si>
  <si>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</si>
  <si>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</si>
  <si>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</si>
  <si>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</si>
  <si>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</si>
  <si>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</si>
  <si>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</si>
  <si>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</si>
  <si>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</si>
  <si>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</si>
  <si>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</si>
  <si>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</si>
  <si>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</si>
  <si>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</si>
  <si>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</si>
  <si>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</si>
  <si>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</si>
  <si>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</si>
  <si>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</si>
  <si>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</si>
  <si>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</si>
  <si>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</si>
  <si>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</si>
  <si>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</si>
  <si>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</si>
  <si>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</si>
  <si>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</si>
  <si>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</si>
  <si>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</si>
  <si>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</si>
  <si>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</si>
  <si>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</si>
  <si>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</si>
  <si>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</si>
  <si>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</si>
  <si>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</si>
  <si>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</si>
  <si>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</si>
  <si>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</si>
  <si>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</si>
  <si>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</si>
  <si>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</si>
  <si>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</si>
  <si>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</si>
  <si>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</si>
  <si>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</si>
  <si>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</si>
  <si>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</si>
  <si>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</si>
  <si>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</si>
  <si>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</si>
  <si>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</si>
  <si>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</si>
  <si>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</si>
  <si>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</si>
  <si>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</si>
  <si>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</si>
  <si>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</si>
  <si>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</si>
  <si>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</si>
  <si>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</si>
  <si>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</si>
  <si>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</si>
  <si>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</si>
  <si>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</si>
  <si>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</si>
  <si>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</si>
  <si>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</si>
  <si>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</si>
  <si>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</si>
  <si>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</si>
  <si>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</si>
  <si>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</si>
  <si>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</si>
  <si>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</si>
  <si>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</si>
  <si>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</si>
  <si>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</si>
  <si>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</si>
  <si>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</si>
  <si>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</si>
  <si>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</si>
  <si>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</si>
  <si>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</si>
  <si>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</si>
  <si>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</si>
  <si>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</si>
  <si>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</si>
  <si>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</si>
  <si>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</si>
  <si>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</si>
  <si>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</si>
  <si>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</si>
  <si>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</si>
  <si>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</si>
  <si>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</si>
  <si>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</si>
  <si>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</si>
  <si>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</si>
  <si>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</si>
  <si>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</si>
  <si>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</si>
  <si>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</si>
  <si>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</si>
  <si>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</si>
  <si>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</si>
  <si>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</si>
  <si>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</si>
  <si>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</si>
  <si>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</si>
  <si>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</si>
  <si>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</si>
  <si>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</si>
  <si>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</si>
  <si>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</si>
  <si>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</si>
  <si>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</si>
  <si>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</si>
  <si>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</si>
  <si>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</si>
  <si>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</si>
  <si>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</si>
  <si>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</si>
  <si>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</si>
  <si>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</si>
  <si>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</si>
  <si>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</si>
  <si>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</si>
  <si>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</si>
  <si>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</si>
  <si>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</si>
  <si>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</si>
  <si>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</si>
  <si>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</si>
  <si>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</si>
  <si>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</si>
  <si>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</si>
  <si>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</si>
  <si>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</si>
  <si>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</si>
  <si>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</si>
  <si>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</si>
  <si>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</si>
  <si>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</si>
  <si>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</si>
  <si>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</si>
  <si>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</si>
  <si>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</si>
  <si>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</si>
  <si>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</si>
  <si>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</si>
  <si>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</si>
  <si>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</si>
  <si>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</si>
  <si>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</si>
  <si>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</si>
  <si>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</si>
  <si>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</si>
  <si>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</si>
  <si>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</si>
  <si>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</si>
  <si>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</si>
  <si>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</si>
  <si>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</si>
  <si>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</si>
  <si>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</si>
  <si>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</si>
  <si>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</si>
  <si>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</si>
  <si>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</si>
  <si>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</si>
  <si>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</si>
  <si>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</si>
  <si>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</si>
  <si>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</si>
  <si>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</si>
  <si>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</si>
  <si>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</si>
  <si>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</si>
  <si>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</si>
  <si>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</si>
  <si>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</si>
  <si>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</si>
  <si>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</si>
  <si>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</si>
  <si>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</si>
  <si>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</si>
  <si>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</si>
  <si>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</si>
  <si>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</si>
  <si>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</si>
  <si>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</si>
  <si>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</si>
  <si>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</si>
  <si>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</si>
  <si>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</si>
  <si>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</si>
  <si>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</si>
  <si>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</si>
  <si>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</si>
  <si>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</si>
  <si>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</si>
  <si>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</si>
  <si>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</si>
  <si>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</si>
  <si>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</si>
  <si>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</si>
  <si>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</si>
  <si>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</si>
  <si>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</si>
  <si>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</si>
  <si>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</si>
  <si>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</si>
  <si>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</si>
  <si>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</si>
  <si>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</si>
  <si>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</si>
  <si>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</si>
  <si>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</si>
  <si>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</si>
  <si>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</si>
  <si>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</si>
  <si>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</si>
  <si>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</si>
  <si>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</si>
  <si>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</si>
  <si>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</si>
  <si>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</si>
  <si>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</si>
  <si>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</si>
  <si>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</si>
  <si>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</si>
  <si>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</si>
  <si>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</si>
  <si>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</si>
  <si>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</si>
  <si>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</si>
  <si>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</si>
  <si>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</si>
  <si>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</si>
  <si>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</si>
  <si>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</si>
  <si>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</si>
  <si>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</si>
  <si>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</si>
  <si>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</si>
  <si>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</si>
  <si>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</si>
  <si>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</si>
  <si>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</si>
  <si>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</si>
  <si>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</si>
  <si>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</si>
  <si>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</si>
  <si>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</si>
  <si>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</si>
  <si>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</si>
  <si>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</si>
  <si>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</si>
  <si>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</si>
  <si>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</si>
  <si>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</si>
  <si>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</si>
  <si>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</si>
  <si>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</si>
  <si>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</si>
  <si>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</si>
  <si>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</si>
  <si>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</si>
  <si>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</si>
  <si>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</si>
  <si>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</si>
  <si>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</si>
  <si>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</si>
  <si>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</si>
  <si>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</si>
  <si>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</si>
  <si>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</si>
  <si>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</si>
  <si>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</si>
  <si>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</si>
  <si>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</si>
  <si>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</si>
  <si>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</si>
  <si>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</si>
  <si>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</si>
  <si>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</si>
  <si>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</si>
  <si>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</si>
  <si>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</si>
  <si>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</si>
  <si>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</si>
  <si>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</si>
  <si>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</si>
  <si>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</si>
  <si>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</si>
  <si>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</si>
  <si>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</si>
  <si>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</si>
  <si>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</si>
  <si>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</si>
  <si>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</si>
  <si>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</si>
  <si>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</si>
  <si>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</si>
  <si>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</si>
  <si>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</si>
  <si>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</si>
  <si>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</si>
  <si>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</si>
  <si>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</si>
  <si>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</si>
  <si>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</si>
  <si>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</si>
  <si>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</si>
  <si>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</si>
  <si>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</si>
  <si>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</si>
  <si>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</si>
  <si>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</si>
  <si>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</si>
  <si>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</si>
  <si>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</si>
  <si>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</si>
  <si>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</si>
  <si>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</si>
  <si>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</si>
  <si>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</si>
  <si>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</si>
  <si>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</si>
  <si>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</si>
  <si>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</si>
  <si>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</si>
  <si>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</si>
  <si>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</si>
  <si>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</si>
  <si>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</si>
  <si>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</si>
  <si>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</si>
  <si>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</si>
  <si>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</si>
  <si>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</si>
  <si>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</si>
  <si>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</si>
  <si>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</si>
  <si>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</si>
  <si>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</si>
  <si>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</si>
  <si>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</si>
  <si>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</si>
  <si>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</si>
  <si>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</si>
  <si>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</si>
  <si>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</si>
  <si>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</si>
  <si>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</si>
  <si>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</si>
  <si>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</si>
  <si>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</si>
  <si>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</si>
  <si>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</si>
  <si>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</si>
  <si>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</si>
  <si>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</si>
  <si>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</si>
  <si>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</si>
  <si>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</si>
  <si>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</si>
  <si>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</si>
  <si>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</si>
  <si>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</si>
  <si>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</si>
  <si>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</si>
  <si>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</si>
  <si>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</si>
  <si>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</si>
  <si>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</si>
  <si>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</si>
  <si>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</si>
  <si>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</si>
  <si>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</si>
  <si>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</si>
  <si>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</si>
  <si>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</si>
  <si>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</si>
  <si>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</si>
  <si>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</si>
  <si>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</si>
  <si>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</si>
  <si>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</si>
  <si>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</si>
  <si>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</si>
  <si>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</si>
  <si>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</si>
  <si>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</si>
  <si>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</si>
  <si>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</si>
  <si>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</si>
  <si>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</si>
  <si>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</si>
  <si>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</si>
  <si>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</si>
  <si>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</si>
  <si>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</si>
  <si>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</si>
  <si>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</si>
  <si>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</si>
  <si>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</si>
  <si>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</si>
  <si>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</si>
  <si>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</si>
  <si>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</si>
  <si>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</si>
  <si>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</si>
  <si>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</si>
  <si>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</si>
  <si>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</si>
  <si>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</si>
  <si>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</si>
  <si>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</si>
  <si>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</si>
  <si>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</si>
  <si>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</si>
  <si>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</si>
  <si>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</si>
  <si>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</si>
  <si>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</si>
  <si>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</si>
  <si>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</si>
  <si>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</si>
  <si>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</si>
  <si>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</si>
  <si>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</si>
  <si>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</si>
  <si>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</si>
  <si>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</si>
  <si>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</si>
  <si>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</si>
  <si>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</si>
  <si>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</si>
  <si>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</si>
  <si>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</si>
  <si>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</si>
  <si>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</si>
  <si>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</si>
  <si>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</si>
  <si>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</si>
  <si>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</si>
  <si>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</si>
  <si>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</si>
  <si>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</si>
  <si>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</si>
  <si>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</si>
  <si>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</si>
  <si>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</si>
  <si>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</si>
  <si>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</si>
  <si>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</si>
  <si>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</si>
  <si>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</si>
  <si>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</si>
  <si>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</si>
  <si>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</si>
  <si>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</si>
  <si>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</si>
  <si>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</si>
  <si>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</si>
  <si>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</si>
  <si>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</si>
  <si>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</si>
  <si>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</si>
  <si>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</si>
  <si>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</si>
  <si>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</si>
  <si>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</si>
  <si>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</si>
  <si>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</si>
  <si>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</si>
  <si>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</si>
  <si>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</si>
  <si>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</si>
  <si>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</si>
  <si>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</si>
  <si>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</si>
  <si>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</si>
  <si>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</si>
  <si>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</si>
  <si>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</si>
  <si>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</si>
  <si>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</si>
  <si>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</si>
  <si>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</si>
  <si>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</si>
  <si>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</si>
  <si>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</si>
  <si>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</si>
  <si>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</si>
  <si>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</si>
  <si>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</si>
  <si>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</si>
  <si>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</si>
  <si>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</si>
  <si>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</si>
  <si>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</si>
  <si>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</si>
  <si>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</si>
  <si>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</si>
  <si>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</si>
  <si>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</si>
  <si>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</si>
  <si>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</si>
  <si>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</si>
  <si>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</si>
  <si>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</si>
  <si>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</si>
  <si>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</si>
  <si>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</si>
  <si>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</si>
  <si>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</si>
  <si>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</si>
  <si>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</si>
  <si>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</si>
  <si>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</si>
  <si>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</si>
  <si>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</si>
  <si>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</si>
  <si>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</si>
  <si>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</si>
  <si>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</si>
  <si>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</si>
  <si>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</si>
  <si>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</si>
  <si>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</si>
  <si>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</si>
  <si>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</si>
  <si>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</si>
  <si>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</si>
  <si>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</si>
  <si>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</si>
  <si>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</si>
  <si>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</si>
  <si>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</si>
  <si>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</si>
  <si>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</si>
  <si>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</si>
  <si>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</si>
  <si>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</si>
  <si>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</si>
  <si>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</si>
  <si>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</si>
  <si>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</si>
  <si>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</si>
  <si>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</si>
  <si>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</si>
  <si>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</si>
  <si>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</si>
  <si>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</si>
  <si>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</si>
  <si>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</si>
  <si>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</si>
  <si>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</si>
  <si>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</si>
  <si>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</si>
  <si>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</si>
  <si>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</si>
  <si>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</si>
  <si>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</si>
  <si>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</si>
  <si>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</si>
  <si>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</si>
  <si>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</si>
  <si>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</si>
  <si>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</si>
  <si>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</si>
  <si>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</si>
  <si>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</si>
  <si>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</si>
  <si>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</si>
  <si>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</si>
  <si>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</si>
  <si>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</si>
  <si>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</si>
  <si>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</si>
  <si>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</si>
  <si>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</si>
  <si>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</si>
  <si>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</si>
  <si>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</si>
  <si>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</si>
  <si>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</si>
  <si>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</si>
  <si>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</si>
  <si>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</si>
  <si>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</si>
  <si>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</si>
  <si>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</si>
  <si>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</si>
  <si>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</si>
  <si>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</si>
  <si>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</si>
  <si>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</si>
  <si>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</si>
  <si>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</si>
  <si>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</si>
  <si>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</si>
  <si>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</si>
  <si>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</si>
  <si>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</si>
  <si>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</si>
  <si>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</si>
  <si>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</si>
  <si>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</si>
  <si>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</si>
  <si>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</si>
  <si>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</si>
  <si>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</si>
  <si>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</si>
  <si>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</si>
  <si>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</si>
  <si>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</si>
  <si>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</si>
  <si>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</si>
  <si>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</si>
  <si>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</si>
  <si>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</si>
  <si>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</si>
  <si>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</si>
  <si>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</si>
  <si>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</si>
  <si>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</si>
  <si>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</si>
  <si>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</si>
  <si>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</si>
  <si>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</si>
  <si>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</si>
  <si>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</si>
  <si>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</si>
  <si>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</si>
  <si>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</si>
  <si>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</si>
  <si>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</si>
  <si>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</si>
  <si>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</si>
  <si>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</si>
  <si>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</si>
  <si>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</si>
  <si>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</si>
  <si>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</si>
  <si>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</si>
  <si>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</si>
  <si>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</si>
  <si>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</si>
  <si>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</si>
  <si>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</si>
  <si>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</si>
  <si>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</si>
  <si>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</si>
  <si>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</si>
  <si>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</si>
  <si>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</si>
  <si>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</si>
  <si>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</si>
  <si>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</si>
  <si>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</si>
  <si>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</si>
  <si>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</si>
  <si>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</si>
  <si>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</si>
  <si>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</si>
  <si>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</si>
  <si>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</si>
  <si>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</si>
  <si>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</si>
  <si>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</si>
  <si>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</si>
  <si>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</si>
  <si>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</si>
  <si>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</si>
  <si>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</si>
  <si>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</si>
  <si>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</si>
  <si>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</si>
  <si>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</si>
  <si>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</si>
  <si>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</si>
  <si>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</si>
  <si>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</si>
  <si>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</si>
  <si>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</si>
  <si>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</si>
  <si>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</si>
  <si>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</si>
  <si>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</si>
  <si>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</si>
  <si>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</si>
  <si>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</si>
  <si>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</si>
  <si>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</si>
  <si>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</si>
  <si>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</si>
  <si>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</si>
  <si>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</si>
  <si>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</si>
  <si>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</si>
  <si>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</si>
  <si>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</si>
  <si>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</si>
  <si>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</si>
  <si>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</si>
  <si>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</si>
  <si>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</si>
  <si>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</si>
  <si>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</si>
  <si>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</si>
  <si>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</si>
  <si>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</si>
  <si>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</si>
  <si>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</si>
  <si>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</si>
  <si>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</si>
  <si>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</si>
  <si>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</si>
  <si>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</si>
  <si>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</si>
  <si>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</si>
  <si>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</si>
  <si>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</si>
  <si>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</si>
  <si>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</si>
  <si>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</si>
  <si>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</si>
  <si>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</si>
  <si>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</si>
  <si>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</si>
  <si>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</si>
  <si>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</si>
  <si>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</si>
  <si>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</si>
  <si>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</si>
  <si>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</si>
  <si>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</si>
  <si>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</si>
  <si>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</si>
  <si>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</si>
  <si>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</si>
  <si>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</si>
  <si>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</si>
  <si>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</si>
  <si>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</si>
  <si>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</si>
  <si>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</si>
  <si>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</si>
  <si>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</si>
  <si>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</si>
  <si>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</si>
  <si>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</si>
  <si>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</si>
  <si>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</si>
  <si>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</si>
  <si>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</si>
  <si>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</si>
  <si>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</si>
  <si>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</si>
  <si>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</si>
  <si>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</si>
  <si>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</si>
  <si>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</si>
  <si>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</si>
  <si>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</si>
  <si>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</si>
  <si>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</si>
  <si>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</si>
  <si>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</si>
  <si>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</si>
  <si>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</si>
  <si>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</si>
  <si>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</si>
  <si>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</si>
  <si>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</si>
  <si>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</si>
  <si>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</si>
  <si>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</si>
  <si>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</si>
  <si>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</si>
  <si>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</si>
  <si>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</si>
  <si>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</si>
  <si>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</si>
  <si>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</si>
  <si>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</si>
  <si>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</si>
  <si>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</si>
  <si>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</si>
  <si>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</si>
  <si>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</si>
  <si>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</si>
  <si>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</si>
  <si>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</si>
  <si>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</si>
  <si>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</si>
  <si>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</si>
  <si>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</si>
  <si>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</si>
  <si>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</si>
  <si>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</si>
  <si>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</si>
  <si>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</si>
  <si>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</si>
  <si>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</si>
  <si>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</si>
  <si>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</si>
  <si>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</si>
  <si>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</si>
  <si>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</si>
  <si>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</si>
  <si>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</si>
  <si>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</si>
  <si>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</si>
  <si>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</si>
  <si>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</si>
  <si>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</si>
  <si>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</si>
  <si>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</si>
  <si>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</si>
  <si>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</si>
  <si>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</si>
  <si>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</si>
  <si>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</si>
  <si>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</si>
  <si>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</si>
  <si>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</si>
  <si>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</si>
  <si>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</si>
  <si>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</si>
  <si>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</si>
  <si>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</si>
  <si>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</si>
  <si>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</si>
  <si>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</si>
  <si>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</si>
  <si>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</si>
  <si>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</si>
  <si>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</si>
  <si>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</si>
  <si>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</si>
  <si>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</si>
  <si>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</si>
  <si>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</si>
  <si>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</si>
  <si>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</si>
  <si>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</si>
  <si>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</si>
  <si>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</si>
  <si>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</si>
  <si>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</si>
  <si>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</si>
  <si>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</si>
  <si>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</si>
  <si>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</si>
  <si>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</si>
  <si>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</si>
  <si>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</si>
  <si>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</si>
  <si>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</si>
  <si>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</si>
  <si>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</si>
  <si>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</si>
  <si>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</si>
  <si>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</si>
  <si>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</si>
  <si>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</si>
  <si>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</si>
  <si>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</si>
  <si>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</si>
  <si>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</si>
  <si>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</si>
  <si>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</si>
  <si>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</si>
  <si>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</si>
  <si>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</si>
  <si>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</si>
  <si>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</si>
  <si>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</si>
  <si>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</si>
  <si>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</si>
  <si>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</si>
  <si>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</si>
  <si>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</si>
  <si>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</si>
  <si>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</si>
  <si>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</si>
  <si>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</si>
  <si>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</si>
  <si>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</si>
  <si>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</si>
  <si>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</si>
  <si>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</si>
  <si>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</si>
  <si>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</si>
  <si>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</si>
  <si>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</si>
  <si>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</si>
  <si>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</si>
  <si>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</si>
  <si>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</si>
  <si>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</si>
  <si>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</si>
  <si>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</si>
  <si>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</si>
  <si>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</si>
  <si>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</si>
  <si>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</si>
  <si>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</si>
  <si>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</si>
  <si>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</si>
  <si>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</si>
  <si>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</si>
  <si>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</si>
  <si>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</si>
  <si>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</si>
  <si>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</si>
  <si>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</si>
  <si>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</si>
  <si>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</si>
  <si>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</si>
  <si>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</si>
  <si>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</si>
  <si>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</si>
  <si>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</si>
  <si>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</si>
  <si>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</si>
  <si>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</si>
  <si>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</si>
  <si>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</si>
  <si>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</si>
  <si>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</si>
  <si>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</si>
  <si>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</si>
  <si>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</si>
  <si>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</si>
  <si>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</si>
  <si>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</si>
  <si>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</si>
  <si>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</si>
  <si>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</si>
  <si>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</si>
  <si>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</si>
  <si>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</si>
  <si>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</si>
  <si>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</si>
  <si>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</si>
  <si>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</si>
  <si>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</si>
  <si>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</si>
  <si>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</si>
  <si>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</si>
  <si>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</si>
  <si>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</si>
  <si>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</si>
  <si>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</si>
  <si>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</si>
  <si>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</si>
  <si>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</si>
  <si>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</si>
  <si>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</si>
  <si>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</si>
  <si>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</si>
  <si>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</si>
  <si>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</si>
  <si>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</si>
  <si>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</si>
  <si>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</si>
  <si>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</si>
  <si>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</si>
  <si>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</si>
  <si>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</si>
  <si>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</si>
  <si>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</si>
  <si>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</si>
  <si>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</si>
  <si>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</si>
  <si>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</si>
  <si>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</si>
  <si>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</si>
  <si>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</si>
  <si>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</si>
  <si>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</si>
  <si>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</si>
  <si>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</si>
  <si>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</si>
  <si>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</si>
  <si>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</si>
  <si>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</si>
  <si>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</si>
  <si>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</si>
  <si>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</si>
  <si>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</si>
  <si>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</si>
  <si>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</si>
  <si>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</si>
  <si>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</si>
  <si>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</si>
  <si>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</si>
  <si>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</si>
  <si>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</si>
  <si>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</si>
  <si>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</si>
  <si>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</si>
  <si>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</si>
  <si>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</si>
  <si>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</si>
  <si>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</si>
  <si>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</si>
  <si>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</si>
  <si>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</si>
  <si>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</si>
  <si>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</si>
  <si>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</si>
  <si>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</si>
  <si>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</si>
  <si>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</si>
  <si>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</si>
  <si>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</si>
  <si>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</si>
  <si>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</si>
  <si>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</si>
  <si>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</si>
  <si>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</si>
  <si>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</si>
  <si>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</si>
  <si>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</si>
  <si>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</si>
  <si>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</si>
  <si>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</si>
  <si>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</si>
  <si>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</si>
  <si>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</si>
  <si>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</si>
  <si>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</si>
  <si>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</si>
  <si>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</si>
  <si>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</si>
  <si>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</si>
  <si>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</si>
  <si>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</si>
  <si>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</si>
  <si>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</si>
  <si>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</si>
  <si>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</si>
  <si>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</si>
  <si>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</si>
  <si>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</si>
  <si>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</si>
  <si>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</si>
  <si>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</si>
  <si>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</si>
  <si>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</si>
  <si>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</si>
  <si>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</si>
  <si>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</si>
  <si>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</si>
  <si>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</si>
  <si>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</si>
  <si>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</si>
  <si>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</si>
  <si>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</si>
  <si>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</si>
  <si>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</si>
  <si>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</si>
  <si>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</si>
  <si>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</si>
  <si>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</si>
  <si>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</si>
  <si>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</si>
  <si>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</si>
  <si>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</si>
  <si>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</si>
  <si>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</si>
  <si>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</si>
  <si>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</si>
  <si>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</si>
  <si>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</si>
  <si>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</si>
  <si>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</si>
  <si>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</si>
  <si>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</si>
  <si>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</si>
  <si>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</si>
  <si>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</si>
  <si>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</si>
  <si>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</si>
  <si>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</si>
  <si>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</si>
  <si>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</si>
  <si>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</si>
  <si>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</si>
  <si>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</si>
  <si>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</si>
  <si>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</si>
  <si>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</si>
  <si>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</si>
  <si>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</si>
  <si>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</si>
  <si>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</si>
  <si>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</si>
  <si>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</si>
  <si>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</si>
  <si>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</si>
  <si>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</si>
  <si>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</si>
  <si>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</si>
  <si>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</si>
  <si>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</si>
  <si>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</si>
  <si>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</si>
  <si>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</si>
  <si>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</si>
  <si>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</si>
  <si>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</si>
  <si>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</si>
  <si>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</si>
  <si>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</si>
  <si>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</si>
  <si>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</si>
  <si>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</si>
  <si>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</si>
  <si>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</si>
  <si>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</si>
  <si>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</si>
  <si>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</si>
  <si>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</si>
  <si>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</si>
  <si>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</si>
  <si>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</si>
  <si>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</si>
  <si>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</si>
  <si>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</si>
  <si>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</si>
  <si>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</si>
  <si>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</si>
  <si>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</si>
  <si>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</si>
  <si>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</si>
  <si>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</si>
  <si>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</si>
  <si>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</si>
  <si>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</si>
  <si>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</si>
  <si>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</si>
  <si>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</si>
  <si>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</si>
  <si>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</si>
  <si>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</si>
  <si>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</si>
  <si>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</si>
  <si>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</si>
  <si>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</si>
  <si>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</si>
  <si>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</si>
  <si>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</si>
  <si>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</si>
  <si>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</si>
  <si>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</si>
  <si>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</si>
  <si>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</si>
  <si>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</si>
  <si>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</si>
  <si>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</si>
  <si>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</si>
  <si>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</si>
  <si>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</si>
  <si>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</si>
  <si>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</si>
  <si>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</si>
  <si>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</si>
  <si>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</si>
  <si>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</si>
  <si>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</si>
  <si>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</si>
  <si>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</si>
  <si>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</si>
  <si>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</si>
  <si>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</si>
  <si>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</si>
  <si>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</si>
  <si>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</si>
  <si>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</si>
  <si>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</si>
  <si>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</si>
  <si>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</si>
  <si>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</si>
  <si>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</si>
  <si>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</si>
  <si>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</si>
  <si>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</si>
  <si>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</si>
  <si>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</si>
  <si>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</si>
  <si>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</si>
  <si>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</si>
  <si>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</si>
  <si>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</si>
  <si>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</si>
  <si>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</si>
  <si>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</si>
  <si>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</si>
  <si>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</si>
  <si>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</si>
  <si>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</si>
  <si>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</si>
  <si>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</si>
  <si>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</si>
  <si>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</si>
  <si>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</si>
  <si>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</si>
  <si>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</si>
  <si>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</si>
  <si>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</si>
  <si>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</si>
  <si>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</si>
  <si>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</si>
  <si>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</si>
  <si>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</si>
  <si>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</si>
  <si>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</si>
  <si>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</si>
  <si>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</si>
  <si>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</si>
  <si>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</si>
  <si>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</si>
  <si>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</si>
  <si>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</si>
  <si>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</si>
  <si>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</si>
  <si>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</si>
  <si>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</si>
  <si>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</si>
  <si>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</si>
  <si>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</si>
  <si>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</si>
  <si>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</si>
  <si>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</si>
  <si>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</si>
  <si>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</si>
  <si>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</si>
  <si>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</si>
  <si>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</si>
  <si>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</si>
  <si>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</si>
  <si>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</si>
  <si>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</si>
  <si>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</si>
  <si>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</si>
  <si>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</si>
  <si>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</si>
  <si>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</si>
  <si>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</si>
  <si>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</si>
  <si>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</si>
  <si>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</si>
  <si>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</si>
  <si>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</si>
  <si>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</si>
  <si>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</si>
  <si>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</si>
  <si>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</si>
  <si>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</si>
  <si>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</si>
  <si>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</si>
  <si>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</si>
  <si>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</si>
  <si>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</si>
  <si>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</si>
  <si>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</si>
  <si>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</si>
  <si>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</si>
  <si>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</si>
  <si>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</si>
  <si>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</si>
  <si>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</si>
  <si>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</si>
  <si>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</si>
  <si>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</si>
  <si>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</si>
  <si>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</si>
  <si>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</si>
  <si>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</si>
  <si>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</si>
  <si>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</si>
  <si>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</si>
  <si>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</si>
  <si>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</si>
  <si>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</si>
  <si>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</si>
  <si>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</si>
  <si>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</si>
  <si>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</si>
  <si>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</si>
  <si>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</si>
  <si>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</si>
  <si>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</si>
  <si>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</si>
  <si>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</si>
  <si>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</si>
  <si>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</si>
  <si>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</si>
  <si>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</si>
  <si>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</si>
  <si>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</si>
  <si>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</si>
  <si>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</si>
  <si>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</si>
  <si>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</si>
  <si>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</si>
  <si>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</si>
  <si>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</si>
  <si>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</si>
  <si>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</si>
  <si>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</si>
  <si>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</si>
  <si>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</si>
  <si>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</si>
  <si>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</si>
  <si>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</si>
  <si>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</si>
  <si>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</si>
  <si>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</si>
  <si>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</si>
  <si>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</si>
  <si>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</si>
  <si>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</si>
  <si>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</si>
  <si>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</si>
  <si>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</si>
  <si>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</si>
  <si>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</si>
  <si>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</si>
  <si>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</si>
  <si>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</si>
  <si>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</si>
  <si>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</si>
  <si>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</si>
  <si>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</si>
  <si>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</si>
  <si>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</si>
  <si>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</si>
  <si>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</si>
  <si>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</si>
  <si>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</si>
  <si>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</si>
  <si>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</si>
  <si>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</si>
  <si>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</si>
  <si>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</si>
  <si>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</si>
  <si>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</si>
  <si>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</si>
  <si>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</si>
  <si>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</si>
  <si>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</si>
  <si>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</si>
  <si>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</si>
  <si>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</si>
  <si>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</si>
  <si>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</si>
  <si>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</si>
  <si>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</si>
  <si>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</si>
  <si>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</si>
  <si>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</si>
  <si>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</si>
  <si>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</si>
  <si>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</si>
  <si>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</si>
  <si>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</si>
  <si>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</si>
  <si>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</si>
  <si>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</si>
  <si>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</si>
  <si>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</si>
  <si>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</si>
  <si>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</si>
  <si>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</si>
  <si>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</si>
  <si>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</si>
  <si>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</si>
  <si>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</si>
  <si>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</si>
  <si>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</si>
  <si>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</si>
  <si>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</si>
  <si>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</si>
  <si>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</si>
  <si>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</si>
  <si>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</si>
  <si>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</si>
  <si>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</si>
  <si>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</si>
  <si>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</si>
  <si>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</si>
  <si>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</si>
  <si>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</si>
  <si>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</si>
  <si>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</si>
  <si>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</si>
  <si>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</si>
  <si>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</si>
  <si>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</si>
  <si>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</si>
  <si>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</si>
  <si>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</si>
  <si>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</si>
  <si>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</si>
  <si>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</si>
  <si>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</si>
  <si>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</si>
  <si>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</si>
  <si>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</si>
  <si>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</si>
  <si>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</si>
  <si>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</si>
  <si>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</si>
  <si>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</si>
  <si>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</si>
  <si>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</si>
  <si>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</si>
  <si>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</si>
  <si>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</si>
  <si>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</si>
  <si>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</si>
  <si>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</si>
  <si>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</si>
  <si>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</si>
  <si>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</si>
  <si>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</si>
  <si>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</si>
  <si>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</si>
  <si>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</si>
  <si>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</si>
  <si>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</si>
  <si>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</si>
  <si>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</si>
  <si>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</si>
  <si>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</si>
  <si>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</si>
  <si>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</si>
  <si>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</si>
  <si>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</si>
  <si>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</si>
  <si>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</si>
  <si>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</si>
  <si>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</si>
  <si>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</si>
  <si>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</si>
  <si>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</si>
  <si>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</si>
  <si>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</si>
  <si>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</si>
  <si>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</si>
  <si>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</si>
  <si>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</si>
  <si>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</si>
  <si>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</si>
  <si>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</si>
  <si>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</si>
  <si>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</si>
  <si>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</si>
  <si>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</si>
  <si>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</si>
  <si>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</si>
  <si>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</si>
  <si>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</si>
  <si>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</si>
  <si>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</si>
  <si>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</si>
  <si>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</si>
  <si>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</si>
  <si>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</si>
  <si>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</si>
  <si>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</si>
  <si>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</si>
  <si>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</si>
  <si>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</si>
  <si>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</si>
  <si>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</si>
  <si>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</si>
  <si>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</si>
  <si>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</si>
  <si>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</si>
  <si>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</si>
  <si>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</si>
  <si>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</si>
  <si>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</si>
  <si>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</si>
  <si>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</si>
  <si>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</si>
  <si>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</si>
  <si>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</si>
  <si>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</si>
  <si>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</si>
  <si>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</si>
  <si>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</si>
  <si>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</si>
  <si>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</si>
  <si>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</si>
  <si>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</si>
  <si>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</si>
  <si>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</si>
  <si>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</si>
  <si>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</si>
  <si>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</si>
  <si>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</si>
  <si>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</si>
  <si>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</si>
  <si>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</si>
  <si>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</si>
  <si>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</si>
  <si>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</si>
  <si>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</si>
  <si>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</si>
  <si>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</si>
  <si>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</si>
  <si>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</si>
  <si>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</si>
  <si>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</si>
  <si>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</si>
  <si>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</si>
  <si>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</si>
  <si>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</si>
  <si>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</si>
  <si>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</si>
  <si>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</si>
  <si>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</si>
  <si>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</si>
  <si>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</si>
  <si>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</si>
  <si>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</si>
  <si>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</si>
  <si>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</si>
  <si>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</si>
  <si>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</si>
  <si>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</si>
  <si>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</si>
  <si>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</si>
  <si>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</si>
  <si>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</si>
  <si>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</si>
  <si>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</si>
  <si>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</si>
  <si>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</si>
  <si>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</si>
  <si>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</si>
  <si>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</si>
  <si>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</si>
  <si>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</si>
  <si>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</si>
  <si>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</si>
  <si>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</si>
  <si>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</si>
  <si>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</si>
  <si>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</si>
  <si>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</si>
  <si>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</si>
  <si>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</si>
  <si>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</si>
  <si>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</si>
  <si>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</si>
  <si>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</si>
  <si>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</si>
  <si>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</si>
  <si>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</si>
  <si>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</si>
  <si>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</si>
  <si>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</si>
  <si>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</si>
  <si>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</si>
  <si>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</si>
  <si>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</si>
  <si>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</si>
  <si>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</si>
  <si>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</si>
  <si>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</si>
  <si>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</si>
  <si>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</si>
  <si>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</si>
  <si>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</si>
  <si>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</si>
  <si>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</si>
  <si>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</si>
  <si>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</si>
  <si>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</si>
  <si>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</si>
  <si>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</si>
  <si>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</si>
  <si>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</si>
  <si>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</si>
  <si>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</si>
  <si>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</si>
  <si>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</si>
  <si>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</si>
  <si>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</si>
  <si>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</si>
  <si>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</si>
  <si>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</si>
  <si>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</si>
  <si>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</si>
  <si>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</si>
  <si>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</si>
  <si>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</si>
  <si>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</si>
  <si>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</si>
  <si>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</si>
  <si>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</si>
  <si>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</si>
  <si>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</si>
  <si>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</si>
  <si>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</si>
  <si>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</si>
  <si>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</si>
  <si>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</si>
  <si>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</si>
  <si>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</si>
  <si>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</si>
  <si>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</si>
  <si>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</si>
  <si>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</si>
  <si>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</si>
  <si>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</si>
  <si>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</si>
  <si>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</si>
  <si>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</si>
  <si>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</si>
  <si>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</si>
  <si>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</si>
  <si>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</si>
  <si>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</si>
  <si>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</si>
  <si>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</si>
  <si>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</si>
  <si>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</si>
  <si>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</si>
  <si>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</si>
  <si>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</si>
  <si>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</si>
  <si>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</si>
  <si>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</si>
  <si>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</si>
  <si>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</si>
  <si>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</si>
  <si>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</si>
  <si>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</si>
  <si>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</si>
  <si>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</si>
  <si>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</si>
  <si>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</si>
  <si>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</si>
  <si>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</si>
  <si>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</si>
  <si>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</si>
  <si>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</si>
  <si>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</si>
  <si>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</si>
  <si>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</si>
  <si>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</si>
  <si>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</si>
  <si>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</si>
  <si>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</si>
  <si>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</si>
  <si>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</si>
  <si>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</si>
  <si>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</si>
  <si>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</si>
  <si>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</si>
  <si>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</si>
  <si>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</si>
  <si>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</si>
  <si>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</si>
  <si>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</si>
  <si>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</si>
  <si>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</si>
  <si>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</si>
  <si>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</si>
  <si>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</si>
  <si>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</si>
  <si>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</si>
  <si>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</si>
  <si>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</si>
  <si>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</si>
  <si>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</si>
  <si>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</si>
  <si>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</si>
  <si>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</si>
  <si>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</si>
  <si>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</si>
  <si>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</si>
  <si>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</si>
  <si>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</si>
  <si>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</si>
  <si>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</si>
  <si>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</si>
  <si>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</si>
  <si>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</si>
  <si>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</si>
  <si>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</si>
  <si>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</si>
  <si>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</si>
  <si>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</si>
  <si>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</si>
  <si>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</si>
  <si>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</si>
  <si>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</si>
  <si>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</si>
  <si>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</si>
  <si>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</si>
  <si>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</si>
  <si>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</si>
  <si>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</si>
  <si>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</si>
  <si>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</si>
  <si>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</si>
  <si>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</si>
  <si>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</si>
  <si>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</si>
  <si>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</si>
  <si>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</si>
  <si>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</si>
  <si>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</si>
  <si>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</si>
  <si>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</si>
  <si>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</si>
  <si>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</si>
  <si>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</si>
  <si>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</si>
  <si>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</si>
  <si>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</si>
  <si>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</si>
  <si>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</si>
  <si>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</si>
  <si>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</si>
  <si>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</si>
  <si>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</si>
  <si>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</si>
  <si>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</si>
  <si>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</si>
  <si>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</si>
  <si>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</si>
  <si>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</si>
  <si>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</si>
  <si>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</si>
  <si>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</si>
  <si>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</si>
  <si>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</si>
  <si>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</si>
  <si>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</si>
  <si>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</si>
  <si>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</si>
  <si>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</si>
  <si>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</si>
  <si>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</si>
  <si>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</si>
  <si>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</si>
  <si>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</si>
  <si>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</si>
  <si>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</si>
  <si>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</si>
  <si>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</si>
  <si>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</si>
  <si>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</si>
  <si>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</si>
  <si>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</si>
  <si>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</si>
  <si>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</si>
  <si>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</si>
  <si>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</si>
  <si>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</si>
  <si>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</si>
  <si>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</si>
  <si>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</si>
  <si>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</si>
  <si>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</si>
  <si>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</si>
  <si>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</si>
  <si>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</si>
  <si>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</si>
  <si>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</si>
  <si>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</si>
  <si>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</si>
  <si>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</si>
  <si>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</si>
  <si>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</si>
  <si>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</si>
  <si>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</si>
  <si>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</si>
  <si>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</si>
  <si>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</si>
  <si>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</si>
  <si>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</si>
  <si>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</si>
  <si>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</si>
  <si>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</si>
  <si>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</si>
  <si>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</si>
  <si>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</si>
  <si>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</si>
  <si>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</si>
  <si>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</si>
  <si>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</si>
  <si>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</si>
  <si>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</si>
  <si>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</si>
  <si>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</si>
  <si>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</si>
  <si>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</si>
  <si>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</si>
  <si>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</si>
  <si>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</si>
  <si>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</si>
  <si>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</si>
  <si>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</si>
  <si>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</si>
  <si>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</si>
  <si>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</si>
  <si>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</si>
  <si>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</si>
  <si>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</si>
  <si>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</si>
  <si>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</si>
  <si>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</si>
  <si>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</si>
  <si>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</si>
  <si>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</si>
  <si>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</si>
  <si>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</si>
  <si>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</si>
  <si>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</si>
  <si>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</si>
  <si>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</si>
  <si>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</si>
  <si>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</si>
  <si>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</si>
  <si>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</si>
  <si>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</si>
  <si>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</si>
  <si>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</si>
  <si>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</si>
  <si>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</si>
  <si>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</si>
  <si>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</si>
  <si>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</si>
  <si>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</si>
  <si>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</si>
  <si>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</si>
  <si>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</si>
  <si>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</si>
  <si>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</si>
  <si>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</si>
  <si>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</si>
  <si>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</si>
  <si>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</si>
  <si>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</si>
  <si>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</si>
  <si>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</si>
  <si>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</si>
  <si>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</si>
  <si>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</si>
  <si>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</si>
  <si>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</si>
  <si>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</si>
  <si>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</si>
  <si>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</si>
  <si>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</si>
  <si>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</si>
  <si>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</si>
  <si>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</si>
  <si>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</si>
  <si>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</si>
  <si>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</si>
  <si>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</si>
  <si>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</si>
  <si>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</si>
  <si>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</si>
  <si>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</si>
  <si>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</si>
  <si>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</si>
  <si>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</si>
  <si>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</si>
  <si>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</si>
  <si>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</si>
  <si>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</si>
  <si>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</si>
  <si>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</si>
  <si>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</si>
  <si>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</si>
  <si>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</si>
  <si>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</si>
  <si>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</si>
  <si>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</si>
  <si>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</si>
  <si>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</si>
  <si>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</si>
  <si>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</si>
  <si>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</si>
  <si>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</si>
  <si>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</si>
  <si>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</si>
  <si>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</si>
  <si>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</si>
  <si>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</si>
  <si>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</si>
  <si>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</si>
  <si>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</si>
  <si>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</si>
  <si>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</si>
  <si>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</si>
  <si>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</si>
  <si>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</si>
  <si>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</si>
  <si>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</si>
  <si>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</si>
  <si>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</si>
  <si>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</si>
  <si>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</si>
  <si>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</si>
  <si>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</si>
  <si>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</si>
  <si>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</si>
  <si>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</si>
  <si>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</si>
  <si>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</si>
  <si>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</si>
  <si>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</si>
  <si>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</si>
  <si>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</si>
  <si>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</si>
  <si>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</si>
  <si>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</si>
  <si>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</si>
  <si>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</si>
  <si>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</si>
  <si>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</si>
  <si>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</si>
  <si>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</si>
  <si>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</si>
  <si>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</si>
  <si>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</si>
  <si>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</si>
  <si>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</si>
  <si>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</si>
  <si>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</si>
  <si>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</si>
  <si>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</si>
  <si>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</si>
  <si>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</si>
  <si>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</si>
  <si>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</si>
  <si>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</si>
  <si>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</si>
  <si>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</si>
  <si>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</si>
  <si>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</si>
  <si>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</si>
  <si>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</si>
  <si>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</si>
  <si>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</si>
  <si>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</si>
  <si>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</si>
  <si>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</si>
  <si>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</si>
  <si>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</si>
  <si>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</si>
  <si>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</si>
  <si>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</si>
  <si>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</si>
  <si>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</si>
  <si>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</si>
  <si>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</si>
  <si>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</si>
  <si>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</si>
  <si>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</si>
  <si>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</si>
  <si>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</si>
  <si>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</si>
  <si>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</si>
  <si>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</si>
  <si>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</si>
  <si>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</si>
  <si>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</si>
  <si>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</si>
  <si>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</si>
  <si>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</si>
  <si>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</si>
  <si>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</si>
  <si>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</si>
  <si>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</si>
  <si>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</si>
  <si>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</si>
  <si>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</si>
  <si>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</si>
  <si>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</si>
  <si>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</si>
  <si>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</si>
  <si>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</si>
  <si>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</si>
  <si>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</si>
  <si>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</si>
  <si>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</si>
  <si>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</si>
  <si>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</si>
  <si>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</si>
  <si>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</si>
  <si>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</si>
  <si>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</si>
  <si>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</si>
  <si>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</si>
  <si>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</si>
  <si>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</si>
  <si>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</si>
  <si>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</si>
  <si>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</si>
  <si>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</si>
  <si>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</si>
  <si>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</si>
  <si>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</si>
  <si>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</si>
  <si>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</si>
  <si>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</si>
  <si>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</si>
  <si>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</si>
  <si>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</si>
  <si>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</si>
  <si>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</si>
  <si>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</si>
  <si>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</si>
  <si>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</si>
  <si>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</si>
  <si>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</si>
  <si>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</si>
  <si>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</si>
  <si>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</si>
  <si>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</si>
  <si>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</si>
  <si>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</si>
  <si>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</si>
  <si>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</si>
  <si>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</si>
  <si>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</si>
  <si>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</si>
  <si>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</si>
  <si>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</si>
  <si>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</si>
  <si>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</si>
  <si>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</si>
  <si>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</si>
  <si>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</si>
  <si>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</si>
  <si>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</si>
  <si>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</si>
  <si>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</si>
  <si>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</si>
  <si>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</si>
  <si>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</si>
  <si>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</si>
  <si>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</si>
  <si>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</si>
  <si>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</si>
  <si>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</si>
  <si>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</si>
  <si>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</si>
  <si>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</si>
  <si>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</si>
  <si>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</si>
  <si>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</si>
  <si>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</si>
  <si>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</si>
  <si>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</si>
  <si>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</si>
  <si>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</si>
  <si>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</si>
  <si>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</si>
  <si>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</si>
  <si>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</si>
  <si>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</si>
  <si>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</si>
  <si>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</si>
  <si>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</si>
  <si>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</si>
  <si>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</si>
  <si>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</si>
  <si>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</si>
  <si>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</si>
  <si>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</si>
  <si>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</si>
  <si>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</si>
  <si>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</si>
  <si>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</si>
  <si>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</si>
  <si>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</si>
  <si>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</si>
  <si>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</si>
  <si>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</si>
  <si>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</si>
  <si>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</si>
  <si>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</si>
  <si>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</si>
  <si>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</si>
  <si>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</si>
  <si>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</si>
  <si>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</si>
  <si>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</si>
  <si>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</si>
  <si>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</si>
  <si>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</si>
  <si>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</si>
  <si>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</si>
  <si>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</si>
  <si>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</si>
  <si>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</si>
  <si>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</si>
  <si>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</si>
  <si>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</si>
  <si>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</si>
  <si>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</si>
  <si>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</si>
  <si>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</si>
  <si>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</si>
  <si>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</si>
  <si>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</si>
  <si>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</si>
  <si>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</si>
  <si>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</si>
  <si>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</si>
  <si>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</si>
  <si>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</si>
  <si>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</si>
  <si>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</si>
  <si>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</si>
  <si>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</si>
  <si>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</si>
  <si>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</si>
  <si>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</si>
  <si>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</si>
  <si>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</si>
  <si>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</si>
  <si>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</si>
  <si>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</si>
  <si>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</si>
  <si>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</si>
  <si>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</si>
  <si>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</si>
  <si>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</si>
  <si>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</si>
  <si>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</si>
  <si>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</si>
  <si>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</si>
  <si>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</si>
  <si>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</si>
  <si>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</si>
  <si>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</si>
  <si>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</si>
  <si>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</si>
  <si>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</si>
  <si>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</si>
  <si>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</si>
  <si>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</si>
  <si>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</si>
  <si>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</si>
  <si>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</si>
  <si>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</si>
  <si>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</si>
  <si>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</si>
  <si>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</si>
  <si>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</si>
  <si>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</si>
  <si>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</si>
  <si>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</si>
  <si>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</si>
  <si>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</si>
  <si>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</si>
  <si>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</si>
  <si>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</si>
  <si>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</si>
  <si>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</si>
  <si>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</si>
  <si>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</si>
  <si>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</si>
  <si>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</si>
  <si>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</si>
  <si>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</si>
  <si>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</si>
  <si>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</si>
  <si>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</si>
  <si>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</si>
  <si>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</si>
  <si>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</si>
  <si>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</si>
  <si>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</si>
  <si>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</si>
  <si>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</si>
  <si>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</si>
  <si>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</si>
  <si>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</si>
  <si>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</si>
  <si>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</si>
  <si>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</si>
  <si>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</si>
  <si>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</si>
  <si>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</si>
  <si>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</si>
  <si>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</si>
  <si>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</si>
  <si>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</si>
  <si>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</si>
  <si>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</si>
  <si>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</si>
  <si>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</si>
  <si>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</si>
  <si>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</si>
  <si>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</si>
  <si>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</si>
  <si>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</si>
  <si>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</si>
  <si>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</si>
  <si>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</si>
  <si>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</si>
  <si>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</si>
  <si>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</si>
  <si>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</si>
  <si>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</si>
  <si>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</si>
  <si>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</si>
  <si>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</si>
  <si>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</si>
  <si>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</si>
  <si>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</si>
  <si>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</si>
  <si>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</si>
  <si>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</si>
  <si>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</si>
  <si>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</si>
  <si>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</si>
  <si>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</si>
  <si>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</si>
  <si>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</si>
  <si>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</si>
  <si>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</si>
  <si>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</si>
  <si>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</si>
  <si>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</si>
  <si>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</si>
  <si>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</si>
  <si>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</si>
  <si>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</si>
  <si>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</si>
  <si>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</si>
  <si>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</si>
  <si>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</si>
  <si>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</si>
  <si>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</si>
  <si>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</si>
  <si>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</si>
  <si>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</si>
  <si>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</si>
  <si>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</si>
  <si>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</si>
  <si>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</si>
  <si>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</si>
  <si>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</si>
  <si>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</si>
  <si>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</si>
  <si>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</si>
  <si>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</si>
  <si>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</si>
  <si>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</si>
  <si>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</si>
  <si>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</si>
  <si>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</si>
  <si>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</si>
  <si>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</si>
  <si>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</si>
  <si>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</si>
  <si>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</si>
  <si>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</si>
  <si>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</si>
  <si>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</si>
  <si>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</si>
  <si>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</si>
  <si>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</si>
  <si>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</si>
  <si>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</si>
  <si>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</si>
  <si>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</si>
  <si>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</si>
  <si>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</si>
  <si>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</si>
  <si>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</si>
  <si>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</si>
  <si>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</si>
  <si>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</si>
  <si>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</si>
  <si>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</si>
  <si>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</si>
  <si>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</si>
  <si>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</si>
  <si>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</si>
  <si>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</si>
  <si>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</si>
  <si>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</si>
  <si>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</si>
  <si>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</si>
  <si>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</si>
  <si>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</si>
  <si>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</si>
  <si>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</si>
  <si>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</si>
  <si>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</si>
  <si>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</si>
  <si>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</si>
  <si>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</si>
  <si>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</si>
  <si>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</si>
  <si>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</si>
  <si>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</si>
  <si>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</si>
  <si>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</si>
  <si>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</si>
  <si>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</si>
  <si>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</si>
  <si>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</si>
  <si>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</si>
  <si>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</si>
  <si>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</si>
  <si>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</si>
  <si>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</si>
  <si>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</si>
  <si>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</si>
  <si>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</si>
  <si>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</si>
  <si>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</si>
  <si>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</si>
  <si>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</si>
  <si>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</si>
  <si>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</si>
  <si>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</si>
  <si>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</si>
  <si>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</si>
  <si>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</si>
  <si>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</si>
  <si>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</si>
  <si>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</si>
  <si>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</si>
  <si>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</si>
  <si>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</si>
  <si>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</si>
  <si>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</si>
  <si>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</si>
  <si>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</si>
  <si>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</si>
  <si>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</si>
  <si>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</si>
  <si>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</si>
  <si>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</si>
  <si>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</si>
  <si>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</si>
  <si>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</si>
  <si>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</si>
  <si>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</si>
  <si>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</si>
  <si>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</si>
  <si>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</si>
  <si>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</si>
  <si>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</si>
  <si>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</si>
  <si>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</si>
  <si>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</si>
  <si>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</si>
  <si>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</si>
  <si>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</si>
  <si>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</si>
  <si>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</si>
  <si>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</si>
  <si>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</si>
  <si>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</si>
  <si>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</si>
  <si>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</si>
  <si>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</si>
  <si>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</si>
  <si>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</si>
  <si>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</si>
  <si>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</si>
  <si>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</si>
  <si>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</si>
  <si>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</si>
  <si>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</si>
  <si>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</si>
  <si>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</si>
  <si>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</si>
  <si>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</si>
  <si>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</si>
  <si>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</si>
  <si>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</si>
  <si>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</si>
  <si>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</si>
  <si>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</si>
  <si>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</si>
  <si>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</si>
  <si>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</si>
  <si>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</si>
  <si>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</si>
  <si>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</si>
  <si>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</si>
  <si>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</si>
  <si>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</si>
  <si>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</si>
  <si>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</si>
  <si>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</si>
  <si>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</si>
  <si>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</si>
  <si>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</si>
  <si>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</si>
  <si>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</si>
  <si>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</si>
  <si>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</si>
  <si>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</si>
  <si>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</si>
  <si>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</si>
  <si>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</si>
  <si>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</si>
  <si>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</si>
  <si>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</si>
  <si>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</si>
  <si>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</si>
  <si>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</si>
  <si>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</si>
  <si>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</si>
  <si>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</si>
  <si>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</si>
  <si>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</si>
  <si>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</si>
  <si>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</si>
  <si>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</si>
  <si>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</si>
  <si>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</si>
  <si>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</si>
  <si>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</si>
  <si>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</si>
  <si>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</si>
  <si>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</si>
  <si>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</si>
  <si>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</si>
  <si>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</si>
  <si>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</si>
  <si>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</si>
  <si>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</si>
  <si>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</si>
  <si>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</si>
  <si>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</si>
  <si>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</si>
  <si>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</si>
  <si>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</si>
  <si>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</si>
  <si>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</si>
  <si>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</si>
  <si>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</si>
  <si>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</si>
  <si>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</si>
  <si>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</si>
  <si>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</si>
  <si>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</si>
  <si>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</si>
  <si>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</si>
  <si>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</si>
  <si>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</si>
  <si>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</si>
  <si>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</si>
  <si>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</si>
  <si>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</si>
  <si>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</si>
  <si>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</si>
  <si>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</si>
  <si>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</si>
  <si>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</si>
  <si>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</si>
  <si>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</si>
  <si>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</si>
  <si>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</si>
  <si>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</si>
  <si>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</si>
  <si>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</si>
  <si>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</si>
  <si>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</si>
  <si>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</si>
  <si>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</si>
  <si>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</si>
  <si>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</si>
  <si>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</si>
  <si>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</si>
  <si>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</si>
  <si>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</si>
  <si>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</si>
  <si>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</si>
  <si>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</si>
  <si>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</si>
  <si>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</si>
  <si>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</si>
  <si>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</si>
  <si>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</si>
  <si>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</si>
  <si>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</si>
  <si>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</si>
  <si>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</si>
  <si>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</si>
  <si>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</si>
  <si>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</si>
  <si>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</si>
  <si>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</si>
  <si>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</si>
  <si>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</si>
  <si>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</si>
  <si>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</si>
  <si>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</si>
  <si>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</si>
  <si>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</si>
  <si>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</si>
  <si>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</si>
  <si>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</si>
  <si>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</si>
  <si>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</si>
  <si>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</si>
  <si>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</si>
  <si>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</si>
  <si>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</si>
  <si>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</si>
  <si>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</si>
  <si>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</si>
  <si>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</si>
  <si>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</si>
  <si>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</si>
  <si>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</si>
  <si>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</si>
  <si>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</si>
  <si>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</si>
  <si>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</si>
  <si>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</si>
  <si>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</si>
  <si>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</si>
  <si>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</si>
  <si>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</si>
  <si>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</si>
  <si>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</si>
  <si>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</si>
  <si>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</si>
  <si>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</si>
  <si>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</si>
  <si>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</si>
  <si>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</si>
  <si>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</si>
  <si>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</si>
  <si>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</si>
  <si>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</si>
  <si>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</si>
  <si>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</si>
  <si>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</si>
  <si>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</si>
  <si>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</si>
  <si>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</si>
  <si>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</si>
  <si>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</si>
  <si>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</si>
  <si>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</si>
  <si>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</si>
  <si>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</si>
  <si>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</si>
  <si>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</si>
  <si>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</si>
  <si>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</si>
  <si>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</si>
  <si>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</si>
  <si>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</si>
  <si>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</si>
  <si>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</si>
  <si>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</si>
  <si>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</si>
  <si>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</si>
  <si>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</si>
  <si>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</si>
  <si>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</si>
  <si>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</si>
  <si>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</si>
  <si>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</si>
  <si>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</si>
  <si>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</si>
  <si>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</si>
  <si>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</si>
  <si>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</si>
  <si>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</si>
  <si>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</si>
  <si>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</si>
  <si>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</si>
  <si>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</si>
  <si>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</si>
  <si>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</si>
  <si>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</si>
  <si>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</si>
  <si>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</si>
  <si>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</si>
  <si>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</si>
  <si>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</si>
  <si>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</si>
  <si>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</si>
  <si>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</si>
  <si>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</si>
  <si>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</si>
  <si>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</si>
  <si>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</si>
  <si>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</si>
  <si>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</si>
  <si>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</si>
  <si>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</si>
  <si>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</si>
  <si>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</si>
  <si>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</si>
  <si>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</si>
  <si>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</si>
  <si>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</si>
  <si>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</si>
  <si>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</si>
  <si>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</si>
  <si>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</si>
  <si>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</si>
  <si>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</si>
  <si>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</si>
  <si>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</si>
  <si>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</si>
  <si>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</si>
  <si>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</si>
  <si>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</si>
  <si>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</si>
  <si>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</si>
  <si>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</si>
  <si>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</si>
  <si>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</si>
  <si>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</si>
  <si>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</si>
  <si>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</si>
  <si>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</si>
  <si>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</si>
  <si>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</si>
  <si>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</si>
  <si>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</si>
  <si>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</si>
  <si>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</si>
  <si>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</si>
  <si>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</si>
  <si>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</si>
  <si>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</si>
  <si>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</si>
  <si>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</si>
  <si>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</si>
  <si>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</si>
  <si>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</si>
  <si>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</si>
  <si>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</si>
  <si>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</si>
  <si>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</si>
  <si>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</si>
  <si>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</si>
  <si>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</si>
  <si>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</si>
  <si>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</si>
  <si>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</si>
  <si>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</si>
  <si>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</si>
  <si>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</si>
  <si>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</si>
  <si>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</si>
  <si>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</si>
  <si>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</si>
  <si>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</si>
  <si>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</si>
  <si>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</si>
  <si>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</si>
  <si>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</si>
  <si>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</si>
  <si>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</si>
  <si>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</si>
  <si>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</si>
  <si>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</si>
  <si>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</si>
  <si>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</si>
  <si>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</si>
  <si>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</si>
  <si>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</si>
  <si>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</si>
  <si>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</si>
  <si>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</si>
  <si>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</si>
  <si>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</si>
  <si>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</si>
  <si>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</si>
  <si>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</si>
  <si>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</si>
  <si>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</si>
  <si>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</si>
  <si>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</si>
  <si>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</si>
  <si>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</si>
  <si>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</si>
  <si>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</si>
  <si>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</si>
  <si>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</si>
  <si>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</si>
  <si>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</si>
  <si>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</si>
  <si>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</si>
  <si>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</si>
  <si>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</si>
  <si>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</si>
  <si>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</si>
  <si>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</si>
  <si>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</si>
  <si>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</si>
  <si>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</si>
  <si>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</si>
  <si>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</si>
  <si>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</si>
  <si>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</si>
  <si>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</si>
  <si>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</si>
  <si>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</si>
  <si>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</si>
  <si>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</si>
  <si>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</si>
  <si>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</si>
  <si>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</si>
  <si>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</si>
  <si>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</si>
  <si>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</si>
  <si>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</si>
  <si>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</si>
  <si>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</si>
  <si>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</si>
  <si>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</si>
  <si>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</si>
  <si>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</si>
  <si>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</si>
  <si>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</si>
  <si>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</si>
  <si>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</si>
  <si>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</si>
  <si>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</si>
  <si>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</si>
  <si>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</si>
  <si>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</si>
  <si>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</si>
  <si>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</si>
  <si>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</si>
  <si>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</si>
  <si>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</si>
  <si>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</si>
  <si>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</si>
  <si>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</si>
  <si>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</si>
  <si>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</si>
  <si>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</si>
  <si>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</si>
  <si>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</si>
  <si>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</si>
  <si>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</si>
  <si>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</si>
  <si>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</si>
  <si>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</si>
  <si>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</si>
  <si>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</si>
  <si>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</si>
  <si>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</si>
  <si>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</si>
  <si>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</si>
  <si>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</si>
  <si>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</si>
  <si>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</si>
  <si>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</si>
  <si>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</si>
  <si>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</si>
  <si>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</si>
  <si>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</si>
  <si>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</si>
  <si>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</si>
  <si>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</si>
  <si>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</si>
  <si>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</si>
  <si>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</si>
  <si>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</si>
  <si>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</si>
  <si>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</si>
  <si>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</si>
  <si>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</si>
  <si>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</si>
  <si>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</si>
  <si>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</si>
  <si>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</si>
  <si>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</si>
  <si>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</si>
  <si>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</si>
  <si>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</si>
  <si>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</si>
  <si>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</si>
  <si>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</si>
  <si>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</si>
  <si>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</si>
  <si>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</si>
  <si>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</si>
  <si>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</si>
  <si>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</si>
  <si>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</si>
  <si>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</si>
  <si>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</si>
  <si>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</si>
  <si>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</si>
  <si>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</si>
  <si>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</si>
  <si>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</si>
  <si>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</si>
  <si>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</si>
  <si>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</si>
  <si>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</si>
  <si>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</si>
  <si>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</si>
  <si>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</si>
  <si>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</si>
  <si>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</si>
  <si>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</si>
  <si>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</si>
  <si>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</si>
  <si>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</si>
  <si>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</si>
  <si>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</si>
  <si>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</si>
  <si>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</si>
  <si>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</si>
  <si>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</si>
  <si>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</si>
  <si>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</si>
  <si>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</si>
  <si>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</si>
  <si>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</si>
  <si>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</si>
  <si>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</si>
  <si>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</si>
  <si>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</si>
  <si>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</si>
  <si>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</si>
  <si>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</si>
  <si>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</si>
  <si>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</si>
  <si>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</si>
  <si>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</si>
  <si>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</si>
  <si>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</si>
  <si>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</si>
  <si>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</si>
  <si>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</si>
  <si>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</si>
  <si>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</si>
  <si>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</si>
  <si>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</si>
  <si>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</si>
  <si>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</si>
  <si>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</si>
  <si>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</si>
  <si>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</si>
  <si>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</si>
  <si>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</si>
  <si>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</si>
  <si>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</si>
  <si>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</si>
  <si>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</si>
  <si>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</si>
  <si>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</si>
  <si>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</si>
  <si>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</si>
  <si>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</si>
  <si>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</si>
  <si>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</si>
  <si>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</si>
  <si>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</si>
  <si>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</si>
  <si>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</si>
  <si>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</si>
  <si>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</si>
  <si>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</si>
  <si>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</si>
  <si>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</si>
  <si>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</si>
  <si>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</si>
  <si>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</si>
  <si>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</si>
  <si>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</si>
  <si>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</si>
  <si>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</si>
  <si>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</si>
  <si>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</si>
  <si>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</si>
  <si>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</si>
  <si>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</si>
  <si>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</si>
  <si>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</si>
  <si>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</si>
  <si>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</si>
  <si>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</si>
  <si>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</si>
  <si>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</si>
  <si>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</si>
  <si>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</si>
  <si>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</si>
  <si>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</si>
  <si>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</si>
  <si>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</si>
  <si>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</si>
  <si>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</si>
  <si>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</si>
  <si>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</si>
  <si>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</si>
  <si>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</si>
  <si>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</si>
  <si>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</si>
  <si>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</si>
  <si>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</si>
  <si>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</si>
  <si>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</si>
  <si>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</si>
  <si>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</si>
  <si>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</si>
  <si>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</si>
  <si>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</si>
  <si>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</si>
  <si>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</si>
  <si>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</si>
  <si>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</si>
  <si>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</si>
  <si>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</si>
  <si>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</si>
  <si>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</si>
  <si>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</si>
  <si>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</si>
  <si>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</si>
  <si>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</si>
  <si>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</si>
  <si>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</si>
  <si>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</si>
  <si>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</si>
  <si>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</si>
  <si>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</si>
  <si>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</si>
  <si>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</si>
  <si>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</si>
  <si>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</si>
  <si>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</si>
  <si>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</si>
  <si>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</si>
  <si>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</si>
  <si>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</si>
  <si>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</si>
  <si>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</si>
  <si>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</si>
  <si>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</si>
  <si>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</si>
  <si>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</si>
  <si>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</si>
  <si>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</si>
  <si>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</si>
  <si>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</si>
  <si>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</si>
  <si>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</si>
  <si>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</si>
  <si>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</si>
  <si>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</si>
  <si>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</si>
  <si>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</si>
  <si>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</si>
  <si>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</si>
  <si>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</si>
  <si>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</si>
  <si>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</si>
  <si>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</si>
  <si>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</si>
  <si>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</si>
  <si>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</si>
  <si>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</si>
  <si>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</si>
  <si>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</si>
  <si>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</si>
  <si>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</si>
  <si>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</si>
  <si>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</si>
  <si>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</si>
  <si>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</si>
  <si>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</si>
  <si>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</si>
  <si>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</si>
  <si>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</si>
  <si>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</si>
  <si>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</si>
  <si>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</si>
  <si>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</si>
  <si>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</si>
  <si>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</si>
  <si>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</si>
  <si>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</si>
  <si>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</si>
  <si>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</si>
  <si>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</si>
  <si>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</si>
  <si>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</si>
  <si>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</si>
  <si>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</si>
  <si>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</si>
  <si>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</si>
  <si>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</si>
  <si>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</si>
  <si>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</si>
  <si>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</si>
  <si>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</si>
  <si>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</si>
  <si>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</si>
  <si>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</si>
  <si>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</si>
  <si>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</si>
  <si>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</si>
  <si>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</si>
  <si>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</si>
  <si>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</si>
  <si>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</si>
  <si>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</si>
  <si>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</si>
  <si>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</si>
  <si>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</si>
  <si>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</si>
  <si>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</si>
  <si>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</si>
  <si>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</si>
  <si>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</si>
  <si>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</si>
  <si>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</si>
  <si>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</si>
  <si>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</si>
  <si>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</si>
  <si>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</si>
  <si>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</si>
  <si>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</si>
  <si>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</si>
  <si>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</si>
  <si>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</si>
  <si>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</si>
  <si>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</si>
  <si>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</si>
  <si>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</si>
  <si>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</si>
  <si>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</si>
  <si>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</si>
  <si>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</si>
  <si>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</si>
  <si>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</si>
  <si>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</si>
  <si>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</si>
  <si>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</si>
  <si>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</si>
  <si>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</si>
  <si>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</si>
  <si>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</si>
  <si>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</si>
  <si>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</si>
  <si>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</si>
  <si>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</si>
  <si>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</si>
  <si>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</si>
  <si>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</si>
  <si>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</si>
  <si>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</si>
  <si>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</si>
  <si>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</si>
  <si>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</si>
  <si>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</si>
  <si>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</si>
  <si>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</si>
  <si>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</si>
  <si>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</si>
  <si>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</si>
  <si>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</si>
  <si>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</si>
  <si>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</si>
  <si>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</si>
  <si>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</si>
  <si>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</si>
  <si>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</si>
  <si>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</si>
  <si>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</si>
  <si>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</si>
  <si>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</si>
  <si>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</si>
  <si>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</si>
  <si>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</si>
  <si>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</si>
  <si>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</si>
  <si>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</si>
  <si>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</si>
  <si>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</si>
  <si>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</si>
  <si>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</si>
  <si>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</si>
  <si>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</si>
  <si>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</si>
  <si>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</si>
  <si>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</si>
  <si>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</si>
  <si>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</si>
  <si>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</si>
  <si>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</si>
  <si>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</si>
  <si>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</si>
  <si>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</si>
  <si>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</si>
  <si>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</si>
  <si>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</si>
  <si>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</si>
  <si>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</si>
  <si>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</si>
  <si>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</si>
  <si>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</si>
  <si>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</si>
  <si>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</si>
  <si>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</si>
  <si>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</si>
  <si>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</si>
  <si>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</si>
  <si>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</si>
  <si>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</si>
  <si>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</si>
  <si>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</si>
  <si>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</si>
  <si>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</si>
  <si>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</si>
  <si>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</si>
  <si>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</si>
  <si>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</si>
  <si>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</si>
  <si>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</si>
  <si>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</si>
  <si>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</si>
  <si>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</si>
  <si>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</si>
  <si>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</si>
  <si>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</si>
  <si>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</si>
  <si>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</si>
  <si>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</si>
  <si>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</si>
  <si>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</si>
  <si>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</si>
  <si>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</si>
  <si>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</si>
  <si>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</si>
  <si>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</si>
  <si>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</si>
  <si>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</si>
  <si>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</si>
  <si>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</si>
  <si>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</si>
  <si>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</si>
  <si>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</si>
  <si>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</si>
  <si>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</si>
  <si>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</si>
  <si>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</si>
  <si>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</si>
  <si>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</si>
  <si>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</si>
  <si>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</si>
  <si>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</si>
  <si>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</si>
  <si>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</si>
  <si>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</si>
  <si>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</si>
  <si>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</si>
  <si>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</si>
  <si>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</si>
  <si>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</si>
  <si>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</si>
  <si>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</si>
  <si>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</si>
  <si>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</si>
  <si>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</si>
  <si>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</si>
  <si>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</si>
  <si>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</si>
  <si>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</si>
  <si>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</si>
  <si>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</si>
  <si>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</si>
  <si>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</si>
  <si>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</si>
  <si>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</si>
  <si>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</si>
  <si>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</si>
  <si>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</si>
  <si>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</si>
  <si>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</si>
  <si>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</si>
  <si>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</si>
  <si>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</si>
  <si>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</si>
  <si>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</si>
  <si>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</si>
  <si>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</si>
  <si>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</si>
  <si>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</si>
  <si>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</si>
  <si>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</si>
  <si>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</si>
  <si>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</si>
  <si>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</si>
  <si>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</si>
  <si>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</si>
  <si>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</si>
  <si>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</si>
  <si>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</si>
  <si>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</si>
  <si>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</si>
  <si>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</si>
  <si>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</si>
  <si>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</si>
  <si>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</si>
  <si>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</si>
  <si>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</si>
  <si>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</si>
  <si>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</si>
  <si>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</si>
  <si>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</si>
  <si>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</si>
  <si>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</si>
  <si>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</si>
  <si>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</si>
  <si>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</si>
  <si>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</si>
  <si>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</si>
  <si>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</si>
  <si>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</si>
  <si>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</si>
  <si>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</si>
  <si>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</si>
  <si>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</si>
  <si>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</si>
  <si>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</si>
  <si>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</si>
  <si>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</si>
  <si>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</si>
  <si>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</si>
  <si>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</si>
  <si>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</si>
  <si>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</si>
  <si>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</si>
  <si>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</si>
  <si>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</si>
  <si>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</si>
  <si>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</si>
  <si>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</si>
  <si>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</si>
  <si>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</si>
  <si>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</si>
  <si>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</si>
  <si>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</si>
  <si>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</si>
  <si>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</si>
  <si>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</si>
  <si>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</si>
  <si>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</si>
  <si>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</si>
  <si>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</si>
  <si>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</si>
  <si>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</si>
  <si>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</si>
  <si>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</si>
  <si>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</si>
  <si>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</si>
  <si>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</si>
  <si>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</si>
  <si>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</si>
  <si>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</si>
  <si>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</si>
  <si>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</si>
  <si>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</si>
  <si>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</si>
  <si>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</si>
  <si>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</si>
  <si>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</si>
  <si>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</si>
  <si>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</si>
  <si>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</si>
  <si>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</si>
  <si>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</si>
  <si>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</si>
  <si>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</si>
  <si>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</si>
  <si>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</si>
  <si>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</si>
  <si>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</si>
  <si>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</si>
  <si>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</si>
  <si>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</si>
  <si>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</si>
  <si>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</si>
  <si>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</si>
  <si>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</si>
  <si>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</si>
  <si>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</si>
  <si>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</si>
  <si>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</si>
  <si>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</si>
  <si>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</si>
  <si>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</si>
  <si>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</si>
  <si>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</si>
  <si>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</si>
  <si>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</si>
  <si>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</si>
  <si>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</si>
  <si>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</si>
  <si>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</si>
  <si>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</si>
  <si>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</si>
  <si>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</si>
  <si>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</si>
  <si>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</si>
  <si>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</si>
  <si>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</si>
  <si>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</si>
  <si>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</si>
  <si>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</si>
  <si>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</si>
  <si>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</si>
  <si>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</si>
  <si>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</si>
  <si>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</si>
  <si>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</si>
  <si>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</si>
  <si>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</si>
  <si>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</si>
  <si>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</si>
  <si>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</si>
  <si>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</si>
  <si>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</si>
  <si>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</si>
  <si>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</si>
  <si>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</si>
  <si>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</si>
  <si>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</si>
  <si>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</si>
  <si>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</si>
  <si>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</si>
  <si>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</si>
  <si>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</si>
  <si>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</si>
  <si>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</si>
  <si>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</si>
  <si>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</si>
  <si>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</si>
  <si>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</si>
  <si>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</si>
  <si>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</si>
  <si>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</si>
  <si>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</si>
  <si>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</si>
  <si>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</si>
  <si>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</si>
  <si>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</si>
  <si>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</si>
  <si>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</si>
  <si>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</si>
  <si>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</si>
  <si>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</si>
  <si>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</si>
  <si>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</si>
  <si>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</si>
  <si>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</si>
  <si>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</si>
  <si>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</si>
  <si>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</si>
  <si>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</si>
  <si>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</si>
  <si>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</si>
  <si>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</si>
  <si>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</si>
  <si>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</si>
  <si>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</si>
  <si>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</si>
  <si>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</si>
  <si>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</si>
  <si>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</si>
  <si>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</si>
  <si>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</si>
  <si>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</si>
  <si>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</si>
  <si>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</si>
  <si>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</si>
  <si>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</si>
  <si>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</si>
  <si>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</si>
  <si>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</si>
  <si>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</si>
  <si>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</si>
  <si>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</si>
  <si>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</si>
  <si>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</si>
  <si>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</si>
  <si>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</si>
  <si>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</si>
  <si>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</si>
  <si>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</si>
  <si>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</si>
  <si>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</si>
  <si>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</si>
  <si>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</si>
  <si>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</si>
  <si>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</si>
  <si>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</si>
  <si>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</si>
  <si>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</si>
  <si>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</si>
  <si>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</si>
  <si>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</si>
  <si>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</si>
  <si>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</si>
  <si>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</si>
  <si>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</si>
  <si>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</si>
  <si>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</si>
  <si>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</si>
  <si>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</si>
  <si>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</si>
  <si>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</si>
  <si>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</si>
  <si>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</si>
  <si>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</si>
  <si>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</si>
  <si>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</si>
  <si>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</si>
  <si>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</si>
  <si>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</si>
  <si>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</si>
  <si>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</si>
  <si>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</si>
  <si>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</si>
  <si>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</si>
  <si>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</si>
  <si>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</si>
  <si>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</si>
  <si>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</si>
  <si>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</si>
  <si>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</si>
  <si>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</si>
  <si>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</si>
  <si>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</si>
  <si>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</si>
  <si>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</si>
  <si>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</si>
  <si>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</si>
  <si>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</si>
  <si>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</si>
  <si>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</si>
  <si>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</si>
  <si>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</si>
  <si>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</si>
  <si>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</si>
  <si>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</si>
  <si>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</si>
  <si>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</si>
  <si>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</si>
  <si>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</si>
  <si>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</si>
  <si>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</si>
  <si>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</si>
  <si>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</si>
  <si>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</si>
  <si>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</si>
  <si>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</si>
  <si>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</si>
  <si>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</si>
  <si>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</si>
  <si>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</si>
  <si>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</si>
  <si>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</si>
  <si>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</si>
  <si>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</si>
  <si>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</si>
  <si>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</si>
  <si>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</si>
  <si>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</si>
  <si>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</si>
  <si>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</si>
  <si>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</si>
  <si>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</si>
  <si>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</si>
  <si>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</si>
  <si>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</si>
  <si>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</si>
  <si>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</si>
  <si>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</si>
  <si>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</si>
  <si>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</si>
  <si>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</si>
  <si>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</si>
  <si>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</si>
  <si>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</si>
  <si>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</si>
  <si>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</si>
  <si>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</si>
  <si>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</si>
  <si>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</si>
  <si>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</si>
  <si>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</si>
  <si>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</si>
  <si>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</si>
  <si>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</si>
  <si>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</si>
  <si>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</si>
  <si>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</si>
  <si>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</si>
  <si>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</si>
  <si>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</si>
  <si>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</si>
  <si>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</si>
  <si>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</si>
  <si>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</si>
  <si>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</si>
  <si>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</si>
  <si>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</si>
  <si>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</si>
  <si>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</si>
  <si>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</si>
  <si>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</si>
  <si>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</si>
  <si>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</si>
  <si>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</si>
  <si>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</si>
  <si>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</si>
  <si>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</si>
  <si>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</si>
  <si>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</si>
  <si>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</si>
  <si>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</si>
  <si>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</si>
  <si>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</si>
  <si>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</si>
  <si>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</si>
  <si>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</si>
  <si>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</si>
  <si>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</si>
  <si>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</si>
  <si>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</si>
  <si>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</si>
  <si>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</si>
  <si>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</si>
  <si>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</si>
  <si>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</si>
  <si>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</si>
  <si>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</si>
  <si>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</si>
  <si>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</si>
  <si>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</si>
  <si>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</si>
  <si>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</si>
  <si>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</si>
  <si>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</si>
  <si>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</si>
  <si>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</si>
  <si>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</si>
  <si>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</si>
  <si>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</si>
  <si>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</si>
  <si>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</si>
  <si>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</si>
  <si>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</si>
  <si>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</si>
  <si>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</si>
  <si>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</si>
  <si>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</si>
  <si>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</si>
  <si>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</si>
  <si>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</si>
  <si>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</si>
  <si>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</si>
  <si>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</si>
  <si>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</si>
  <si>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</si>
  <si>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</si>
  <si>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</si>
  <si>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</si>
  <si>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</si>
  <si>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</si>
  <si>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</si>
  <si>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</si>
  <si>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</si>
  <si>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</si>
  <si>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</si>
  <si>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</si>
  <si>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</si>
  <si>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</si>
  <si>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</si>
  <si>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</si>
  <si>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</si>
  <si>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</si>
  <si>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</si>
  <si>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</si>
  <si>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</si>
  <si>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</si>
  <si>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</si>
  <si>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</si>
  <si>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</si>
  <si>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</si>
  <si>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</si>
  <si>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</si>
  <si>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</si>
  <si>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</si>
  <si>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</si>
  <si>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</si>
  <si>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</si>
  <si>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</si>
  <si>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</si>
  <si>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</si>
  <si>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</si>
  <si>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</si>
  <si>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</si>
  <si>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</si>
  <si>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</si>
  <si>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</si>
  <si>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</si>
  <si>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</si>
  <si>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</si>
  <si>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</si>
  <si>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</si>
  <si>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</si>
  <si>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</si>
  <si>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</si>
  <si>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</si>
  <si>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</si>
  <si>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</si>
  <si>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</si>
  <si>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</si>
  <si>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</si>
  <si>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</si>
  <si>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</si>
  <si>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</si>
  <si>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</si>
  <si>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</si>
  <si>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</si>
  <si>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</si>
  <si>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</si>
  <si>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</si>
  <si>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</si>
  <si>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</si>
  <si>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</si>
  <si>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</si>
  <si>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</si>
  <si>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</si>
  <si>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</si>
  <si>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</si>
  <si>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</si>
  <si>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</si>
  <si>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</si>
  <si>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</si>
  <si>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</si>
  <si>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</si>
  <si>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</si>
  <si>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</si>
  <si>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</si>
  <si>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</si>
  <si>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</si>
  <si>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</si>
  <si>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</si>
  <si>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</si>
  <si>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</si>
  <si>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</si>
  <si>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</si>
  <si>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</si>
  <si>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</si>
  <si>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</si>
  <si>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</si>
  <si>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</si>
  <si>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</si>
  <si>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</si>
  <si>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</si>
  <si>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</si>
  <si>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</si>
  <si>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</si>
  <si>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</si>
  <si>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</si>
  <si>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</si>
  <si>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</si>
  <si>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</si>
  <si>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</si>
  <si>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</si>
  <si>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</si>
  <si>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</si>
  <si>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</si>
  <si>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</si>
  <si>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</si>
  <si>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</si>
  <si>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</si>
  <si>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</si>
  <si>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</si>
  <si>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</si>
  <si>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</si>
  <si>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</si>
  <si>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</si>
  <si>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</si>
  <si>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</si>
  <si>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</si>
  <si>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</si>
  <si>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</si>
  <si>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</si>
  <si>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</si>
  <si>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</si>
  <si>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</si>
  <si>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</si>
  <si>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</si>
  <si>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</si>
  <si>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</si>
  <si>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</si>
  <si>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</si>
  <si>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</si>
  <si>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</si>
  <si>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</si>
  <si>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</si>
  <si>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</si>
  <si>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</si>
  <si>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</si>
  <si>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</si>
  <si>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</si>
  <si>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</si>
  <si>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</si>
  <si>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</si>
  <si>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</si>
  <si>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</si>
  <si>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</si>
  <si>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</si>
  <si>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</si>
  <si>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</si>
  <si>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</si>
  <si>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</si>
  <si>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</si>
  <si>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</si>
  <si>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</si>
  <si>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</si>
  <si>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</si>
  <si>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</si>
  <si>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</si>
  <si>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</si>
  <si>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</si>
  <si>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</si>
  <si>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</si>
  <si>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</si>
  <si>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</si>
  <si>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</si>
  <si>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</si>
  <si>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</si>
  <si>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</si>
  <si>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</si>
  <si>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</si>
  <si>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</si>
  <si>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</si>
  <si>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</si>
  <si>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</si>
  <si>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</si>
  <si>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</si>
  <si>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</si>
  <si>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</si>
  <si>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</si>
  <si>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</si>
  <si>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</si>
  <si>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</si>
  <si>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</si>
  <si>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</si>
  <si>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</si>
  <si>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</si>
  <si>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</si>
  <si>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</si>
  <si>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</si>
  <si>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</si>
  <si>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</si>
  <si>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</si>
  <si>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</si>
  <si>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</si>
  <si>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</si>
  <si>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</si>
  <si>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</si>
  <si>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</si>
  <si>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</si>
  <si>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</si>
  <si>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</si>
  <si>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</si>
  <si>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</si>
  <si>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</si>
  <si>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</si>
  <si>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</si>
  <si>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</si>
  <si>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</si>
  <si>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</si>
  <si>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</si>
  <si>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</si>
  <si>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</si>
  <si>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</si>
  <si>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</si>
  <si>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</si>
  <si>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</si>
  <si>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</si>
  <si>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</si>
  <si>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</si>
  <si>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</si>
  <si>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</si>
  <si>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</si>
  <si>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</si>
  <si>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</si>
  <si>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</si>
  <si>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</si>
  <si>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</si>
  <si>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</si>
  <si>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</si>
  <si>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</si>
  <si>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</si>
  <si>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</si>
  <si>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</si>
  <si>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</si>
  <si>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</si>
  <si>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</si>
  <si>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</si>
  <si>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</si>
  <si>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</si>
  <si>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</si>
  <si>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</si>
  <si>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</si>
  <si>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</si>
  <si>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</si>
  <si>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</si>
  <si>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</si>
  <si>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</si>
  <si>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</si>
  <si>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</si>
  <si>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</si>
  <si>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</si>
  <si>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</si>
  <si>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</si>
  <si>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</si>
  <si>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</si>
  <si>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</si>
  <si>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</si>
  <si>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</si>
  <si>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</si>
  <si>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</si>
  <si>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</si>
  <si>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</si>
  <si>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</si>
  <si>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</si>
  <si>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</si>
  <si>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</si>
  <si>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</si>
  <si>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</si>
  <si>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</si>
  <si>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</si>
  <si>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</si>
  <si>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</si>
  <si>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</si>
  <si>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</si>
  <si>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</si>
  <si>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</si>
  <si>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</si>
  <si>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</si>
  <si>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</si>
  <si>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</si>
  <si>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</si>
  <si>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</si>
  <si>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</si>
  <si>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</si>
  <si>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</si>
  <si>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</si>
  <si>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</si>
  <si>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</si>
  <si>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</si>
  <si>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</si>
  <si>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</si>
  <si>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</si>
  <si>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</si>
  <si>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</si>
  <si>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</si>
  <si>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</si>
  <si>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</si>
  <si>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</si>
  <si>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</si>
  <si>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</si>
  <si>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</si>
  <si>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</si>
  <si>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</si>
  <si>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</si>
  <si>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</si>
  <si>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</si>
  <si>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</si>
  <si>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</si>
  <si>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</si>
  <si>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</si>
  <si>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</si>
  <si>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</si>
  <si>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</si>
  <si>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</si>
  <si>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</si>
  <si>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</si>
  <si>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</si>
  <si>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</si>
  <si>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</si>
  <si>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</si>
  <si>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</si>
  <si>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</si>
  <si>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</si>
  <si>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</si>
  <si>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</si>
  <si>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</si>
  <si>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</si>
  <si>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</si>
  <si>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</si>
  <si>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</si>
  <si>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</si>
  <si>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</si>
  <si>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</si>
  <si>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</si>
  <si>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</si>
  <si>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</si>
  <si>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</si>
  <si>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</si>
  <si>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</si>
  <si>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</si>
  <si>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</si>
  <si>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</si>
  <si>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</si>
  <si>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</si>
  <si>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</si>
  <si>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</si>
  <si>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</si>
  <si>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</si>
  <si>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</si>
  <si>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</si>
  <si>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</si>
  <si>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</si>
  <si>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</si>
  <si>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</si>
  <si>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</si>
  <si>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</si>
  <si>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</si>
  <si>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</si>
  <si>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</si>
  <si>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</si>
  <si>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</si>
  <si>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</si>
  <si>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</si>
  <si>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</si>
  <si>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</si>
  <si>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</si>
  <si>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</si>
  <si>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</si>
  <si>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</si>
  <si>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</si>
  <si>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</si>
  <si>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</si>
  <si>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</si>
  <si>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</si>
  <si>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</si>
  <si>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</si>
  <si>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</si>
  <si>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</si>
  <si>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</si>
  <si>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</si>
  <si>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</si>
  <si>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</si>
  <si>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</si>
  <si>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</si>
  <si>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</si>
  <si>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</si>
  <si>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</si>
  <si>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</si>
  <si>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</si>
  <si>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</si>
  <si>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</si>
  <si>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</si>
  <si>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</si>
  <si>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</si>
  <si>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</si>
  <si>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</si>
  <si>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</si>
  <si>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</si>
  <si>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</si>
  <si>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</si>
  <si>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</si>
  <si>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</si>
  <si>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</si>
  <si>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</si>
  <si>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</si>
  <si>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</si>
  <si>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</si>
  <si>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</si>
  <si>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</si>
  <si>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</si>
  <si>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</si>
  <si>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</si>
  <si>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</si>
  <si>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</si>
  <si>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</si>
  <si>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</si>
  <si>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</si>
  <si>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</si>
  <si>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</si>
  <si>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</si>
  <si>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</si>
  <si>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</si>
  <si>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</si>
  <si>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</si>
  <si>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</si>
  <si>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</si>
  <si>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</si>
  <si>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</si>
  <si>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</si>
  <si>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</si>
  <si>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</si>
  <si>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</si>
  <si>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</si>
  <si>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</si>
  <si>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</si>
  <si>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</si>
  <si>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</si>
  <si>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</si>
  <si>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</si>
  <si>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</si>
  <si>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</si>
  <si>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</si>
  <si>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</si>
  <si>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</si>
  <si>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</si>
  <si>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</si>
  <si>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</si>
  <si>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</si>
  <si>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</si>
  <si>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</si>
  <si>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</si>
  <si>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</si>
  <si>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</si>
  <si>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</si>
  <si>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</si>
  <si>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</si>
  <si>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</si>
  <si>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</si>
  <si>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</si>
  <si>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</si>
  <si>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</si>
  <si>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</si>
  <si>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</si>
  <si>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</si>
  <si>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</si>
  <si>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</si>
  <si>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</si>
  <si>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</si>
  <si>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</si>
  <si>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</si>
  <si>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</si>
  <si>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</si>
  <si>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</si>
  <si>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</si>
  <si>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</si>
  <si>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</si>
  <si>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</si>
  <si>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</si>
  <si>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</si>
  <si>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</si>
  <si>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</si>
  <si>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</si>
  <si>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</si>
  <si>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</si>
  <si>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</si>
  <si>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</si>
  <si>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</si>
  <si>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</si>
  <si>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</si>
  <si>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</si>
  <si>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</si>
  <si>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</si>
  <si>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</si>
  <si>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</si>
  <si>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</si>
  <si>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</si>
  <si>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</si>
  <si>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</si>
  <si>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</si>
  <si>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</si>
  <si>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</si>
  <si>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</si>
  <si>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</si>
  <si>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</si>
  <si>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</si>
  <si>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</si>
  <si>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</si>
  <si>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</si>
  <si>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</si>
  <si>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</si>
  <si>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</si>
  <si>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</si>
  <si>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</si>
  <si>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</si>
  <si>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</si>
  <si>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</si>
  <si>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</si>
  <si>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</si>
  <si>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</si>
  <si>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</si>
  <si>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</si>
  <si>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</si>
  <si>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</si>
  <si>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</si>
  <si>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</si>
  <si>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</si>
  <si>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</si>
  <si>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</si>
  <si>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</si>
  <si>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</si>
  <si>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</si>
  <si>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</si>
  <si>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</si>
  <si>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</si>
  <si>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</si>
  <si>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</si>
  <si>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</si>
  <si>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</si>
  <si>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</si>
  <si>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</si>
  <si>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</si>
  <si>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</si>
  <si>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</si>
  <si>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</si>
  <si>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</si>
  <si>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</si>
  <si>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</si>
  <si>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</si>
  <si>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</si>
  <si>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</si>
  <si>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</si>
  <si>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</si>
  <si>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</si>
  <si>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</si>
  <si>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</si>
  <si>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</si>
  <si>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</si>
  <si>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</si>
  <si>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</si>
  <si>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</si>
  <si>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</si>
  <si>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</si>
  <si>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</si>
  <si>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</si>
  <si>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</si>
  <si>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</si>
  <si>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</si>
  <si>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</si>
  <si>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</si>
  <si>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</si>
  <si>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</si>
  <si>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</si>
  <si>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</si>
  <si>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</si>
  <si>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</si>
  <si>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</si>
  <si>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</si>
  <si>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</si>
  <si>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</si>
  <si>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</si>
  <si>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</si>
  <si>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</si>
  <si>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</si>
  <si>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</si>
  <si>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</si>
  <si>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</si>
  <si>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</si>
  <si>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</si>
  <si>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</si>
  <si>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</si>
  <si>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</si>
  <si>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</si>
  <si>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</si>
  <si>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</si>
  <si>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</si>
  <si>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</si>
  <si>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</si>
  <si>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</si>
  <si>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</si>
  <si>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</si>
  <si>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</si>
  <si>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</si>
  <si>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</si>
  <si>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</si>
  <si>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</si>
  <si>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</si>
  <si>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</si>
  <si>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</si>
  <si>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</si>
  <si>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</si>
  <si>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</si>
  <si>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</si>
  <si>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</si>
  <si>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</si>
  <si>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</si>
  <si>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</si>
  <si>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</si>
  <si>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</si>
  <si>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</si>
  <si>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</si>
  <si>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</si>
  <si>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</si>
  <si>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</si>
  <si>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</si>
  <si>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</si>
  <si>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</si>
  <si>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</si>
  <si>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</si>
  <si>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</si>
  <si>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</si>
  <si>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</si>
  <si>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</si>
  <si>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</si>
  <si>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</si>
  <si>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</si>
  <si>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</si>
  <si>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</si>
  <si>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</si>
  <si>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</si>
  <si>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</si>
  <si>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</si>
  <si>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</si>
  <si>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</si>
  <si>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</si>
  <si>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</si>
  <si>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</si>
  <si>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</si>
  <si>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</si>
  <si>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</si>
  <si>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</si>
  <si>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</si>
  <si>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</si>
  <si>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</si>
  <si>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</si>
  <si>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</si>
  <si>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</si>
  <si>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</si>
  <si>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</si>
  <si>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</si>
  <si>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</si>
  <si>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</si>
  <si>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</si>
  <si>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</si>
  <si>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</si>
  <si>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</si>
  <si>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</si>
  <si>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</si>
  <si>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</si>
  <si>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</si>
  <si>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</si>
  <si>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</si>
  <si>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</si>
  <si>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</si>
  <si>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</si>
  <si>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</si>
  <si>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</si>
  <si>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</si>
  <si>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</si>
  <si>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</si>
  <si>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</si>
  <si>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</si>
  <si>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</si>
  <si>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</si>
  <si>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</si>
  <si>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</si>
  <si>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</si>
  <si>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</si>
  <si>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</si>
  <si>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</si>
  <si>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</si>
  <si>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</si>
  <si>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</si>
  <si>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</si>
  <si>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</si>
  <si>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</si>
  <si>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</si>
  <si>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</si>
  <si>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</si>
  <si>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</si>
  <si>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</si>
  <si>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</si>
  <si>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</si>
  <si>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</si>
  <si>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</si>
  <si>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</si>
  <si>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</si>
  <si>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</si>
  <si>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</si>
  <si>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</si>
  <si>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</si>
  <si>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</si>
  <si>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</si>
  <si>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</si>
  <si>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</si>
  <si>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</si>
  <si>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</si>
  <si>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</si>
  <si>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</si>
  <si>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</si>
  <si>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</si>
  <si>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</si>
  <si>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</si>
  <si>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</si>
  <si>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</si>
  <si>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</si>
  <si>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</si>
  <si>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</si>
  <si>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</si>
  <si>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</si>
  <si>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</si>
  <si>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</si>
  <si>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</si>
  <si>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</si>
  <si>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</si>
  <si>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</si>
  <si>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</si>
  <si>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</si>
  <si>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</si>
  <si>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</si>
  <si>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</si>
  <si>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</si>
  <si>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</si>
  <si>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</si>
  <si>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</si>
  <si>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</si>
  <si>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</si>
  <si>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</si>
  <si>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</si>
  <si>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</si>
  <si>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</si>
  <si>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</si>
  <si>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</si>
  <si>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</si>
  <si>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</si>
  <si>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</si>
  <si>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</si>
  <si>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</si>
  <si>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</si>
  <si>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</si>
  <si>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</si>
  <si>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</si>
  <si>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</si>
  <si>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</si>
  <si>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</si>
  <si>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</si>
  <si>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</si>
  <si>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</si>
  <si>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</si>
  <si>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</si>
  <si>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</si>
  <si>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</si>
  <si>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</si>
  <si>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</si>
  <si>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</si>
  <si>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</si>
  <si>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</si>
  <si>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</si>
  <si>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</si>
  <si>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</si>
  <si>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</si>
  <si>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</si>
  <si>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</si>
  <si>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</si>
  <si>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</si>
  <si>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</si>
  <si>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</si>
  <si>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</si>
  <si>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</si>
  <si>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</si>
  <si>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</si>
  <si>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</si>
  <si>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</si>
  <si>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</si>
  <si>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</si>
  <si>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</si>
  <si>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</si>
  <si>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</si>
  <si>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</si>
  <si>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</si>
  <si>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</si>
  <si>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</si>
  <si>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</si>
  <si>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</si>
  <si>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</si>
  <si>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</si>
  <si>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</si>
  <si>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</si>
  <si>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</si>
  <si>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</si>
  <si>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</si>
  <si>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</si>
  <si>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</si>
  <si>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</si>
  <si>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</si>
  <si>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</si>
  <si>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</si>
  <si>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</si>
  <si>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</si>
  <si>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</si>
  <si>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</si>
  <si>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</si>
  <si>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</si>
  <si>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</si>
  <si>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</si>
  <si>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</si>
  <si>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</si>
  <si>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</si>
  <si>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</si>
  <si>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</si>
  <si>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</si>
  <si>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</si>
  <si>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</si>
  <si>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</si>
  <si>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</si>
  <si>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</si>
  <si>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</si>
  <si>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</si>
  <si>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</si>
  <si>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</si>
  <si>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</si>
  <si>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</si>
  <si>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</si>
  <si>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</si>
  <si>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</si>
  <si>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</si>
  <si>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</si>
  <si>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</si>
  <si>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</si>
  <si>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</si>
  <si>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</si>
  <si>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</si>
  <si>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</si>
  <si>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</si>
  <si>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</si>
  <si>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</si>
  <si>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</si>
  <si>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</si>
  <si>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</si>
  <si>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</si>
  <si>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</si>
  <si>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</si>
  <si>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</si>
  <si>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</si>
  <si>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</si>
  <si>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</si>
  <si>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</si>
  <si>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</si>
  <si>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</si>
  <si>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</si>
  <si>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</si>
  <si>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</si>
  <si>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</si>
  <si>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</si>
  <si>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</si>
  <si>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</si>
  <si>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</si>
  <si>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</si>
  <si>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</si>
  <si>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</si>
  <si>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</si>
  <si>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</si>
  <si>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</si>
  <si>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</si>
  <si>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</si>
  <si>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</si>
  <si>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</si>
  <si>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</si>
  <si>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</si>
  <si>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</si>
  <si>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</si>
  <si>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</si>
  <si>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</si>
  <si>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</si>
  <si>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</si>
  <si>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</si>
  <si>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</si>
  <si>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</si>
  <si>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</si>
  <si>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</si>
  <si>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</si>
  <si>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</si>
  <si>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</si>
  <si>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</si>
  <si>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</si>
  <si>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</si>
  <si>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</si>
  <si>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</si>
  <si>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</si>
  <si>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</si>
  <si>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</si>
  <si>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</si>
  <si>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</si>
  <si>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</si>
  <si>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</si>
  <si>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</si>
  <si>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</si>
  <si>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</si>
  <si>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</si>
  <si>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</si>
  <si>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</si>
  <si>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</si>
  <si>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</si>
  <si>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</si>
  <si>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</si>
  <si>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</si>
  <si>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</si>
  <si>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</si>
  <si>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</si>
  <si>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</si>
  <si>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</si>
  <si>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</si>
  <si>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</si>
  <si>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</si>
  <si>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</si>
  <si>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</si>
  <si>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</si>
  <si>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</si>
  <si>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</si>
  <si>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</si>
  <si>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</si>
  <si>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</si>
  <si>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</si>
  <si>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</si>
  <si>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</si>
  <si>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</si>
  <si>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</si>
  <si>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</si>
  <si>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</si>
  <si>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</si>
  <si>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</si>
  <si>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</si>
  <si>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</si>
  <si>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</si>
  <si>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</si>
  <si>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</si>
  <si>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</si>
  <si>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</si>
  <si>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</si>
  <si>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</si>
  <si>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</si>
  <si>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</si>
  <si>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</si>
  <si>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</si>
  <si>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</si>
  <si>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</si>
  <si>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</si>
  <si>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</si>
  <si>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</si>
  <si>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</si>
  <si>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</si>
  <si>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</si>
  <si>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</si>
  <si>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</si>
  <si>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</si>
  <si>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</si>
  <si>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</si>
  <si>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</si>
  <si>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</si>
  <si>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</si>
  <si>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</si>
  <si>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</si>
  <si>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</si>
  <si>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</si>
  <si>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</si>
  <si>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</si>
  <si>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</si>
  <si>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</si>
  <si>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</si>
  <si>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</si>
  <si>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</si>
  <si>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</si>
  <si>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</si>
  <si>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</si>
  <si>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</si>
  <si>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</si>
  <si>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</si>
  <si>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</si>
  <si>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</si>
  <si>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</si>
  <si>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</si>
  <si>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</si>
  <si>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</si>
  <si>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</si>
  <si>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</si>
  <si>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</si>
  <si>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</si>
  <si>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</si>
  <si>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</si>
  <si>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</si>
  <si>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</si>
  <si>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</si>
  <si>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</si>
  <si>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</si>
  <si>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</si>
  <si>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</si>
  <si>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</si>
  <si>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</si>
  <si>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</si>
  <si>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</si>
  <si>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</si>
  <si>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</si>
  <si>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</si>
  <si>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</si>
  <si>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</si>
  <si>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</si>
  <si>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</si>
  <si>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</si>
  <si>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</si>
  <si>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</si>
  <si>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</si>
  <si>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</si>
  <si>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</si>
  <si>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</si>
  <si>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</si>
  <si>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</si>
  <si>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</si>
  <si>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</si>
  <si>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</si>
  <si>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</si>
  <si>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</si>
  <si>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</si>
  <si>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</si>
  <si>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</si>
  <si>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</si>
  <si>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</si>
  <si>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</si>
  <si>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</si>
  <si>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</si>
  <si>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</si>
  <si>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</si>
  <si>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</si>
  <si>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</si>
  <si>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</si>
  <si>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</si>
  <si>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</si>
  <si>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</si>
  <si>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</si>
  <si>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</si>
  <si>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</si>
  <si>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</si>
  <si>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</si>
  <si>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</si>
  <si>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</si>
  <si>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</si>
  <si>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</si>
  <si>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</si>
  <si>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</si>
  <si>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</si>
  <si>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</si>
  <si>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</si>
  <si>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</si>
  <si>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</si>
  <si>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</si>
  <si>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</si>
  <si>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</si>
  <si>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</si>
  <si>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</si>
  <si>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</si>
  <si>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</si>
  <si>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</si>
  <si>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</si>
  <si>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</si>
  <si>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</si>
  <si>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</si>
  <si>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</si>
  <si>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</si>
  <si>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</si>
  <si>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</si>
  <si>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</si>
  <si>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</si>
  <si>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</si>
  <si>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</si>
  <si>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</si>
  <si>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</si>
  <si>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</si>
  <si>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</si>
  <si>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</si>
  <si>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</si>
  <si>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</si>
  <si>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</si>
  <si>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</si>
  <si>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</si>
  <si>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</si>
  <si>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</si>
  <si>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</si>
  <si>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</si>
  <si>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</si>
  <si>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</si>
  <si>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</si>
  <si>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</si>
  <si>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</si>
  <si>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</si>
  <si>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</si>
  <si>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</si>
  <si>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</si>
  <si>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</si>
  <si>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</si>
  <si>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</si>
  <si>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</si>
  <si>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</si>
  <si>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</si>
  <si>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</si>
  <si>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</si>
  <si>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</si>
  <si>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</si>
  <si>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</si>
  <si>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</si>
  <si>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</si>
  <si>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</si>
  <si>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</si>
  <si>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</si>
  <si>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</si>
  <si>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</si>
  <si>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</si>
  <si>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</si>
  <si>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</si>
  <si>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</si>
  <si>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</si>
  <si>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</si>
  <si>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</si>
  <si>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</si>
  <si>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</si>
  <si>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</si>
  <si>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</si>
  <si>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</si>
  <si>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</si>
  <si>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</si>
  <si>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</si>
  <si>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</si>
  <si>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</si>
  <si>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</si>
  <si>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</si>
  <si>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</si>
  <si>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</si>
  <si>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</si>
  <si>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</si>
  <si>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</si>
  <si>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</si>
  <si>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</si>
  <si>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</si>
  <si>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</si>
  <si>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</si>
  <si>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</si>
  <si>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</si>
  <si>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</si>
  <si>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</si>
  <si>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</si>
  <si>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</si>
  <si>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</si>
  <si>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</si>
  <si>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</si>
  <si>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</si>
  <si>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</si>
  <si>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</si>
  <si>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</si>
  <si>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</si>
  <si>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</si>
  <si>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</si>
  <si>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</si>
  <si>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</si>
  <si>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</si>
  <si>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</si>
  <si>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</si>
  <si>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</si>
  <si>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</si>
  <si>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</si>
  <si>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</si>
  <si>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</si>
  <si>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</si>
  <si>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</si>
  <si>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</si>
  <si>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</si>
  <si>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</si>
  <si>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</si>
  <si>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</si>
  <si>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</si>
  <si>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</si>
  <si>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</si>
  <si>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</si>
  <si>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</si>
  <si>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</si>
  <si>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</si>
  <si>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</si>
  <si>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</si>
  <si>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</si>
  <si>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</si>
  <si>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</si>
  <si>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</si>
  <si>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</si>
  <si>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</si>
  <si>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</si>
  <si>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</si>
  <si>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</si>
  <si>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</si>
  <si>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</si>
  <si>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</si>
  <si>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</si>
  <si>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</si>
  <si>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</si>
  <si>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</si>
  <si>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</si>
  <si>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</si>
  <si>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</si>
  <si>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</si>
  <si>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</si>
  <si>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</si>
  <si>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</si>
  <si>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</si>
  <si>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</si>
  <si>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</si>
  <si>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</si>
  <si>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</si>
  <si>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</si>
  <si>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</si>
  <si>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</si>
  <si>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</si>
  <si>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</si>
  <si>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</si>
  <si>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</si>
  <si>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</si>
  <si>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</si>
  <si>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</si>
  <si>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</si>
  <si>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</si>
  <si>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</si>
  <si>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</si>
  <si>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</si>
  <si>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</si>
  <si>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</si>
  <si>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</si>
  <si>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</si>
  <si>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</si>
  <si>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</si>
  <si>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</si>
  <si>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</si>
  <si>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</si>
  <si>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</si>
  <si>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</si>
  <si>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</si>
  <si>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</si>
  <si>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</si>
  <si>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</si>
  <si>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</si>
  <si>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</si>
  <si>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</si>
  <si>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</si>
  <si>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</si>
  <si>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</si>
  <si>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</si>
  <si>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</si>
  <si>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</si>
  <si>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</si>
  <si>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</si>
  <si>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</si>
  <si>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</si>
  <si>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</si>
  <si>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</si>
  <si>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</si>
  <si>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</si>
  <si>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</si>
  <si>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</si>
  <si>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</si>
  <si>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</si>
  <si>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</si>
  <si>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</si>
  <si>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</si>
  <si>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</si>
  <si>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</si>
  <si>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</si>
  <si>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</si>
  <si>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</si>
  <si>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</si>
  <si>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</si>
  <si>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</si>
  <si>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</si>
  <si>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</si>
  <si>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</si>
  <si>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</si>
  <si>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</si>
  <si>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</si>
  <si>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</si>
  <si>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</si>
  <si>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</si>
  <si>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</si>
  <si>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</si>
  <si>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</si>
  <si>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</si>
  <si>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</si>
  <si>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</si>
  <si>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</si>
  <si>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</si>
  <si>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</si>
  <si>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</si>
  <si>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</si>
  <si>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</si>
  <si>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</si>
  <si>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</si>
  <si>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</si>
  <si>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</si>
  <si>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</si>
  <si>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</si>
  <si>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</si>
  <si>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</si>
  <si>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</si>
  <si>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</si>
  <si>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</si>
  <si>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</si>
  <si>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</si>
  <si>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</si>
  <si>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</si>
  <si>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</si>
  <si>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</si>
  <si>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</si>
  <si>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</si>
  <si>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</si>
  <si>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</si>
  <si>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</si>
  <si>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</si>
  <si>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</si>
  <si>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</si>
  <si>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</si>
  <si>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</si>
  <si>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</si>
  <si>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</si>
  <si>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</si>
  <si>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</si>
  <si>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</si>
  <si>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</si>
  <si>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</si>
  <si>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</si>
  <si>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</si>
  <si>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</si>
  <si>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</si>
  <si>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</si>
  <si>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</si>
  <si>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</si>
  <si>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</si>
  <si>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</si>
  <si>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</si>
  <si>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</si>
  <si>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</si>
  <si>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</si>
  <si>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</si>
  <si>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</si>
  <si>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</si>
  <si>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</si>
  <si>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</si>
  <si>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</si>
  <si>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</si>
  <si>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</si>
  <si>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</si>
  <si>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</si>
  <si>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</si>
  <si>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</si>
  <si>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</si>
  <si>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</si>
  <si>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</si>
  <si>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</si>
  <si>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</si>
  <si>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</si>
  <si>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</si>
  <si>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</si>
  <si>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</si>
  <si>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</si>
  <si>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</si>
  <si>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</si>
  <si>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</si>
  <si>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</si>
  <si>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</si>
  <si>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</si>
  <si>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</si>
  <si>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</si>
  <si>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</si>
  <si>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</si>
  <si>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</si>
  <si>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</si>
  <si>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</si>
  <si>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</si>
  <si>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</si>
  <si>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</si>
  <si>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</si>
  <si>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</si>
  <si>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</si>
  <si>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</si>
  <si>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</si>
  <si>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</si>
  <si>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</si>
  <si>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</si>
  <si>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</si>
  <si>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</si>
  <si>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</si>
  <si>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</si>
  <si>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</si>
  <si>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</si>
  <si>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</si>
  <si>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</si>
  <si>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</si>
  <si>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</si>
  <si>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</si>
  <si>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</si>
  <si>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</si>
  <si>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</si>
  <si>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</si>
  <si>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</si>
  <si>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</si>
  <si>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</si>
  <si>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</si>
  <si>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</si>
  <si>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</si>
  <si>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</si>
  <si>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</si>
  <si>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</si>
  <si>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</si>
  <si>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</si>
  <si>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</si>
  <si>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</si>
  <si>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</si>
  <si>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</si>
  <si>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</si>
  <si>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</si>
  <si>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</si>
  <si>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</si>
  <si>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</si>
  <si>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</si>
  <si>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</si>
  <si>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</si>
  <si>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</si>
  <si>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</si>
  <si>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</si>
  <si>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</si>
  <si>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</si>
  <si>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</si>
  <si>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</si>
  <si>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</si>
  <si>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</si>
  <si>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</si>
  <si>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</si>
  <si>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</si>
  <si>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</si>
  <si>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</si>
  <si>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</si>
  <si>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</si>
  <si>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</si>
  <si>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</si>
  <si>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</si>
  <si>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</si>
  <si>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</si>
  <si>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</si>
  <si>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</si>
  <si>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</si>
  <si>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</si>
  <si>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</si>
  <si>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</si>
  <si>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</si>
  <si>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</si>
  <si>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</si>
  <si>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</si>
  <si>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</si>
  <si>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</si>
  <si>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</si>
  <si>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</si>
  <si>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</si>
  <si>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</si>
  <si>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</si>
  <si>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</si>
  <si>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</si>
  <si>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</si>
  <si>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</si>
  <si>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</si>
  <si>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</si>
  <si>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</si>
  <si>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</si>
  <si>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</si>
  <si>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</si>
  <si>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</si>
  <si>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</si>
  <si>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</si>
  <si>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</si>
  <si>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</si>
  <si>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</si>
  <si>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</si>
  <si>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</si>
  <si>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</si>
  <si>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</si>
  <si>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</si>
  <si>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</si>
  <si>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</si>
  <si>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</si>
  <si>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</si>
  <si>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</si>
  <si>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</si>
  <si>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</si>
  <si>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</si>
  <si>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</si>
  <si>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</si>
  <si>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</si>
  <si>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</si>
  <si>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</si>
  <si>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</si>
  <si>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</si>
  <si>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</si>
  <si>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</si>
  <si>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</si>
  <si>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</si>
  <si>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</si>
  <si>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</si>
  <si>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</si>
  <si>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</si>
  <si>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</si>
  <si>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</si>
  <si>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</si>
  <si>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</si>
  <si>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</si>
  <si>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</si>
  <si>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</si>
  <si>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</si>
  <si>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</si>
  <si>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</si>
  <si>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</si>
  <si>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</si>
  <si>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</si>
  <si>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</si>
  <si>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</si>
  <si>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</si>
  <si>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</si>
  <si>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</si>
  <si>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</si>
  <si>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</si>
  <si>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</si>
  <si>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</si>
  <si>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</si>
  <si>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</si>
  <si>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</si>
  <si>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</si>
  <si>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</si>
  <si>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</si>
  <si>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</si>
  <si>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</si>
  <si>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</si>
  <si>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</si>
  <si>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</si>
  <si>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</si>
  <si>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</si>
  <si>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</si>
  <si>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</si>
  <si>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</si>
  <si>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</si>
  <si>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</si>
  <si>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</si>
  <si>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</si>
  <si>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</si>
  <si>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</si>
  <si>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</si>
  <si>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</si>
  <si>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</si>
  <si>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</si>
  <si>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</si>
  <si>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</si>
  <si>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</si>
  <si>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</si>
  <si>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</si>
  <si>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</si>
  <si>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</si>
  <si>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</si>
  <si>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</si>
  <si>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</si>
  <si>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</si>
  <si>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</si>
  <si>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</si>
  <si>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</si>
  <si>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</si>
  <si>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</si>
  <si>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</si>
  <si>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</si>
  <si>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</si>
  <si>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</si>
  <si>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</si>
  <si>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</si>
  <si>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</si>
  <si>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</si>
  <si>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</si>
  <si>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</si>
  <si>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</si>
  <si>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</si>
  <si>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</si>
  <si>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</si>
  <si>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</si>
  <si>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</si>
  <si>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</si>
  <si>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</si>
  <si>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</si>
  <si>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</si>
  <si>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</si>
  <si>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</si>
  <si>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</si>
  <si>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</si>
  <si>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</si>
  <si>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</si>
  <si>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</si>
  <si>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</si>
  <si>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</si>
  <si>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</si>
  <si>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</si>
  <si>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</si>
  <si>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</si>
  <si>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</si>
  <si>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</si>
  <si>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</si>
  <si>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</si>
  <si>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</si>
  <si>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</si>
  <si>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</si>
  <si>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</si>
  <si>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</si>
  <si>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</si>
  <si>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</si>
  <si>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</si>
  <si>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</si>
  <si>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</si>
  <si>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</si>
  <si>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</si>
  <si>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</si>
  <si>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</si>
  <si>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</si>
  <si>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</si>
  <si>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</si>
  <si>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</si>
  <si>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</si>
  <si>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</si>
  <si>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</si>
  <si>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</si>
  <si>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</si>
  <si>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</si>
  <si>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</si>
  <si>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</si>
  <si>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</si>
  <si>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</si>
  <si>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</si>
  <si>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</si>
  <si>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</si>
  <si>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</si>
  <si>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</si>
  <si>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</si>
  <si>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</si>
  <si>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</si>
  <si>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</si>
  <si>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</si>
  <si>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</si>
  <si>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</si>
  <si>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</si>
  <si>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</si>
  <si>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</si>
  <si>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</si>
  <si>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</si>
  <si>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</si>
  <si>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</si>
  <si>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</si>
  <si>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</si>
  <si>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</si>
  <si>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</si>
  <si>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</si>
  <si>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</si>
  <si>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</si>
  <si>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</si>
  <si>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</si>
  <si>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</si>
  <si>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</si>
  <si>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</si>
  <si>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</si>
  <si>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</si>
  <si>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</si>
  <si>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</si>
  <si>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</si>
  <si>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</si>
  <si>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</si>
  <si>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</si>
  <si>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</si>
  <si>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</si>
  <si>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</si>
  <si>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</si>
  <si>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</si>
  <si>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</si>
  <si>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</si>
  <si>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</si>
  <si>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</si>
  <si>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</si>
  <si>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</si>
  <si>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</si>
  <si>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</si>
  <si>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</si>
  <si>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</si>
  <si>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</si>
  <si>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</si>
  <si>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</si>
  <si>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</si>
  <si>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</si>
  <si>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</si>
  <si>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</si>
  <si>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</si>
  <si>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</si>
  <si>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</si>
  <si>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</si>
  <si>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</si>
  <si>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</si>
  <si>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</si>
  <si>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</si>
  <si>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</si>
  <si>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</si>
  <si>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</si>
  <si>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</si>
  <si>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</si>
  <si>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</si>
  <si>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</si>
  <si>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</si>
  <si>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</si>
  <si>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</si>
  <si>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</si>
  <si>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</si>
  <si>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</si>
  <si>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</si>
  <si>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</si>
  <si>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</si>
  <si>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</si>
  <si>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</si>
  <si>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</si>
  <si>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</si>
  <si>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</si>
  <si>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</si>
  <si>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</si>
  <si>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</si>
  <si>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</si>
  <si>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</si>
  <si>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</si>
  <si>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</si>
  <si>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</si>
  <si>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</si>
  <si>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</si>
  <si>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</si>
  <si>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</si>
  <si>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</si>
  <si>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</si>
  <si>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</si>
  <si>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</si>
  <si>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</si>
  <si>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</si>
  <si>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</si>
  <si>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</si>
  <si>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</si>
  <si>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</si>
  <si>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</si>
  <si>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</si>
  <si>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</si>
  <si>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</si>
  <si>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</si>
  <si>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</si>
  <si>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</si>
  <si>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</si>
  <si>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</si>
  <si>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</si>
  <si>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</si>
  <si>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</si>
  <si>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</si>
  <si>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</si>
  <si>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</si>
  <si>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</si>
  <si>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</si>
  <si>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</si>
  <si>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</si>
  <si>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</si>
  <si>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</si>
  <si>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</si>
  <si>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</si>
  <si>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</si>
  <si>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</si>
  <si>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</si>
  <si>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</si>
  <si>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</si>
  <si>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</si>
  <si>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</si>
  <si>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</si>
  <si>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</si>
  <si>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</si>
  <si>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</si>
  <si>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</si>
  <si>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</si>
  <si>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</si>
  <si>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</si>
  <si>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</si>
  <si>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</si>
  <si>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</si>
  <si>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</si>
  <si>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</si>
  <si>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</si>
  <si>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</si>
  <si>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</si>
  <si>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</si>
  <si>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</si>
  <si>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</si>
  <si>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</si>
  <si>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</si>
  <si>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</si>
  <si>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</si>
  <si>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</si>
  <si>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</si>
  <si>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</si>
  <si>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</si>
  <si>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</si>
  <si>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</si>
  <si>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</si>
  <si>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</si>
  <si>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</si>
  <si>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</si>
  <si>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</si>
  <si>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</si>
  <si>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</si>
  <si>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</si>
  <si>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</si>
  <si>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</si>
  <si>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</si>
  <si>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</si>
  <si>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</si>
  <si>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</si>
  <si>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</si>
  <si>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</si>
  <si>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</si>
  <si>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</si>
  <si>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</si>
  <si>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</si>
  <si>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</si>
  <si>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</si>
  <si>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</si>
  <si>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</si>
  <si>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</si>
  <si>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</si>
  <si>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</si>
  <si>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</si>
  <si>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</si>
  <si>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</si>
  <si>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</si>
  <si>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</si>
  <si>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</si>
  <si>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</si>
  <si>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</si>
  <si>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</si>
  <si>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</si>
  <si>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</si>
  <si>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</si>
  <si>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</si>
  <si>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</si>
  <si>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</si>
  <si>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</si>
  <si>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</si>
  <si>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</si>
  <si>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</si>
  <si>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</si>
  <si>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</si>
  <si>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</si>
  <si>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</si>
  <si>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</si>
  <si>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</si>
  <si>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</si>
  <si>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</si>
  <si>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</si>
  <si>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</si>
  <si>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</si>
  <si>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</si>
  <si>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</si>
  <si>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</si>
  <si>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</si>
  <si>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</si>
  <si>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</si>
  <si>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</si>
  <si>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</si>
  <si>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</si>
  <si>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</si>
  <si>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</si>
  <si>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</si>
  <si>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</si>
  <si>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</si>
  <si>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</si>
  <si>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</si>
  <si>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</si>
  <si>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</si>
  <si>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</si>
  <si>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</si>
  <si>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</si>
  <si>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</si>
  <si>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</si>
  <si>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</si>
  <si>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</si>
  <si>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</si>
  <si>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</si>
  <si>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</si>
  <si>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</si>
  <si>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</si>
  <si>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</si>
  <si>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</si>
  <si>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</si>
  <si>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</si>
  <si>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</si>
  <si>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</si>
  <si>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</si>
  <si>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</si>
  <si>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</si>
  <si>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</si>
  <si>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</si>
  <si>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</si>
  <si>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</si>
  <si>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</si>
  <si>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</si>
  <si>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</si>
  <si>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</si>
  <si>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</si>
  <si>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</si>
  <si>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</si>
  <si>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</si>
  <si>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</si>
  <si>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</si>
  <si>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</si>
  <si>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</si>
  <si>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</si>
  <si>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</si>
  <si>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</si>
  <si>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</si>
  <si>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</si>
  <si>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</si>
  <si>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</si>
  <si>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</si>
  <si>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</si>
  <si>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</si>
  <si>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</si>
  <si>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</si>
  <si>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</si>
  <si>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</si>
  <si>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</si>
  <si>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</si>
  <si>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</si>
  <si>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</si>
  <si>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</si>
  <si>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</si>
  <si>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</si>
  <si>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</si>
  <si>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</si>
  <si>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</si>
  <si>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</si>
  <si>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</si>
  <si>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</si>
  <si>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</si>
  <si>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</si>
  <si>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</si>
  <si>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</si>
  <si>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</si>
  <si>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</si>
  <si>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</si>
  <si>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</si>
  <si>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</si>
  <si>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</si>
  <si>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</si>
  <si>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</si>
  <si>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</si>
  <si>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</si>
  <si>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</si>
  <si>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</si>
  <si>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</si>
  <si>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</si>
  <si>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</si>
  <si>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</si>
  <si>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</si>
  <si>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</si>
  <si>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</si>
  <si>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</si>
  <si>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</si>
  <si>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</si>
  <si>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</si>
  <si>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</si>
  <si>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</si>
  <si>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</si>
  <si>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</si>
  <si>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</si>
  <si>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</si>
  <si>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</si>
  <si>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</si>
  <si>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</si>
  <si>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</si>
  <si>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</si>
  <si>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</si>
  <si>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</si>
  <si>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</si>
  <si>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</si>
  <si>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</si>
  <si>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</si>
  <si>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</si>
  <si>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</si>
  <si>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</si>
  <si>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</si>
  <si>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</si>
  <si>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</si>
  <si>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</si>
  <si>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</si>
  <si>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</si>
  <si>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</si>
  <si>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</si>
  <si>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</si>
  <si>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</si>
  <si>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</si>
  <si>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</si>
  <si>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</si>
  <si>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</si>
  <si>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</si>
  <si>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</si>
  <si>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</si>
  <si>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</si>
  <si>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</si>
  <si>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</si>
  <si>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</si>
  <si>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</si>
  <si>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</si>
  <si>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</si>
  <si>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</si>
  <si>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</si>
  <si>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</si>
  <si>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</si>
  <si>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</si>
  <si>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</si>
  <si>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</si>
  <si>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</si>
  <si>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</si>
  <si>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</si>
  <si>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</si>
  <si>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</si>
  <si>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</si>
  <si>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</si>
  <si>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</si>
  <si>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</si>
  <si>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</si>
  <si>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</si>
  <si>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</si>
  <si>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</si>
  <si>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</si>
  <si>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</si>
  <si>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</si>
  <si>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</si>
  <si>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</si>
  <si>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</si>
  <si>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</si>
  <si>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</si>
  <si>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</si>
  <si>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</si>
  <si>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</si>
  <si>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</si>
  <si>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</si>
  <si>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</si>
  <si>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</si>
  <si>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</si>
  <si>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</si>
  <si>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</si>
  <si>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</si>
  <si>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</si>
  <si>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</si>
  <si>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</si>
  <si>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</si>
  <si>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</si>
  <si>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</si>
  <si>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</si>
  <si>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</si>
  <si>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</si>
  <si>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</si>
  <si>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</si>
  <si>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</si>
  <si>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</si>
  <si>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</si>
  <si>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</si>
  <si>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</si>
  <si>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</si>
  <si>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</si>
  <si>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</si>
  <si>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</si>
  <si>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</si>
  <si>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</si>
  <si>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</si>
  <si>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</si>
  <si>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</si>
  <si>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</si>
  <si>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</si>
  <si>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</si>
  <si>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</si>
  <si>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</si>
  <si>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</si>
  <si>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</si>
  <si>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</si>
  <si>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</si>
  <si>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</si>
  <si>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</si>
  <si>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</si>
  <si>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</si>
  <si>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</si>
  <si>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</si>
  <si>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</si>
  <si>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</si>
  <si>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</si>
  <si>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</si>
  <si>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</si>
  <si>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</si>
  <si>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</si>
  <si>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</si>
  <si>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</si>
  <si>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</si>
  <si>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</si>
  <si>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</si>
  <si>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</si>
  <si>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</si>
  <si>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</si>
  <si>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</si>
  <si>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</si>
  <si>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</si>
  <si>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</si>
  <si>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</si>
  <si>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</si>
  <si>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</si>
  <si>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</si>
  <si>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</si>
  <si>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</si>
  <si>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</si>
  <si>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</si>
  <si>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</si>
  <si>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</si>
  <si>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</si>
  <si>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</si>
  <si>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</si>
  <si>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</si>
  <si>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</si>
  <si>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</si>
  <si>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</si>
  <si>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</si>
  <si>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</si>
  <si>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</si>
  <si>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</si>
  <si>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</si>
  <si>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</si>
  <si>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</si>
  <si>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</si>
  <si>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</si>
  <si>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</si>
  <si>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</si>
  <si>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</si>
  <si>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</si>
  <si>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</si>
  <si>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</si>
  <si>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</si>
  <si>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</si>
  <si>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</si>
  <si>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</si>
  <si>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</si>
  <si>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</si>
  <si>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</si>
  <si>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</si>
  <si>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</si>
  <si>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</si>
  <si>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</si>
  <si>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</si>
  <si>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</si>
  <si>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</si>
  <si>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</si>
  <si>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</si>
  <si>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</si>
  <si>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</si>
  <si>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</si>
  <si>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</si>
  <si>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</si>
  <si>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</si>
  <si>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</si>
  <si>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</si>
  <si>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</si>
  <si>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</si>
  <si>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</si>
  <si>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</si>
  <si>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</si>
  <si>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</si>
  <si>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</si>
  <si>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</si>
  <si>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</si>
  <si>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</si>
  <si>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</si>
  <si>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</si>
  <si>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</si>
  <si>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</si>
  <si>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</si>
  <si>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</si>
  <si>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</si>
  <si>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</si>
  <si>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</si>
  <si>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</si>
  <si>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</si>
  <si>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</si>
  <si>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</si>
  <si>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</si>
  <si>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</si>
  <si>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</si>
  <si>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</si>
  <si>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</si>
  <si>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</si>
  <si>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</si>
  <si>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</si>
  <si>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</si>
  <si>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</si>
  <si>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</si>
  <si>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</si>
  <si>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</si>
  <si>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</si>
  <si>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</si>
  <si>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</si>
  <si>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</si>
  <si>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</si>
  <si>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</si>
  <si>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</si>
  <si>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</si>
  <si>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</si>
  <si>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</si>
  <si>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</si>
  <si>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</si>
  <si>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</si>
  <si>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</si>
  <si>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</si>
  <si>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</si>
  <si>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</si>
  <si>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</si>
  <si>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</si>
  <si>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</si>
  <si>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</si>
  <si>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</si>
  <si>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</si>
  <si>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</si>
  <si>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</si>
  <si>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</si>
  <si>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</si>
  <si>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</si>
  <si>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</si>
  <si>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</si>
  <si>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</si>
  <si>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</si>
  <si>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</si>
  <si>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</si>
  <si>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</si>
  <si>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</si>
  <si>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</si>
  <si>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</si>
  <si>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</si>
  <si>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</si>
  <si>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</si>
  <si>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</si>
  <si>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</si>
  <si>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</si>
  <si>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</si>
  <si>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</si>
  <si>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</si>
  <si>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</si>
  <si>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</si>
  <si>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</si>
  <si>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</si>
  <si>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</si>
  <si>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</si>
  <si>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</si>
  <si>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</si>
  <si>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</si>
  <si>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</si>
  <si>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</si>
  <si>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</si>
  <si>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</si>
  <si>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</si>
  <si>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</si>
  <si>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</si>
  <si>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</si>
  <si>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</si>
  <si>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</si>
  <si>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</si>
  <si>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</si>
  <si>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</si>
  <si>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</si>
  <si>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</si>
  <si>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</si>
  <si>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</si>
  <si>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</si>
  <si>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</si>
  <si>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</si>
  <si>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</si>
  <si>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</si>
  <si>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</si>
  <si>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</si>
  <si>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</si>
  <si>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</si>
  <si>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</si>
  <si>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</si>
  <si>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</si>
  <si>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</si>
  <si>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</si>
  <si>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</si>
  <si>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</si>
  <si>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</si>
  <si>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</si>
  <si>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</si>
  <si>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</si>
  <si>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</si>
  <si>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</si>
  <si>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</si>
  <si>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</si>
  <si>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</si>
  <si>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</si>
  <si>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</si>
  <si>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</si>
  <si>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</si>
  <si>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</si>
  <si>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</si>
  <si>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</si>
  <si>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</si>
  <si>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</si>
  <si>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</si>
  <si>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</si>
  <si>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</si>
  <si>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</si>
  <si>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</si>
  <si>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</si>
  <si>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</si>
  <si>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</si>
  <si>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</si>
  <si>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</si>
  <si>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</si>
  <si>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</si>
  <si>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</si>
  <si>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</si>
  <si>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</si>
  <si>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</si>
  <si>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</si>
  <si>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</si>
  <si>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</si>
  <si>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</si>
  <si>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</si>
  <si>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</si>
  <si>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</si>
  <si>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</si>
  <si>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</si>
  <si>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</si>
  <si>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</si>
  <si>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</si>
  <si>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</si>
  <si>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</si>
  <si>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</si>
  <si>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</si>
  <si>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</si>
  <si>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</si>
  <si>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</si>
  <si>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</si>
  <si>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</si>
  <si>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</si>
  <si>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</si>
  <si>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</si>
  <si>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</si>
  <si>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</si>
  <si>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</si>
  <si>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</si>
  <si>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</si>
  <si>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</si>
  <si>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</si>
  <si>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</si>
  <si>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</si>
  <si>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</si>
  <si>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</si>
  <si>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</si>
  <si>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</si>
  <si>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</si>
  <si>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</si>
  <si>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</si>
  <si>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</si>
  <si>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</si>
  <si>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</si>
  <si>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</si>
  <si>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</si>
  <si>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</si>
  <si>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</si>
  <si>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</si>
  <si>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</si>
  <si>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</si>
  <si>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</si>
  <si>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</si>
  <si>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</si>
  <si>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</si>
  <si>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</si>
  <si>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</si>
  <si>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</si>
  <si>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</si>
  <si>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</si>
  <si>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</si>
  <si>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</si>
  <si>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</si>
  <si>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</si>
  <si>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</si>
  <si>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</si>
  <si>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</si>
  <si>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</si>
  <si>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</si>
  <si>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</si>
  <si>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</si>
  <si>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</si>
  <si>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</si>
  <si>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</si>
  <si>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</si>
  <si>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</si>
  <si>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</si>
  <si>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</si>
  <si>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</si>
  <si>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</si>
  <si>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</si>
  <si>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</si>
  <si>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</si>
  <si>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</si>
  <si>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</si>
  <si>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</si>
  <si>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</si>
  <si>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</si>
  <si>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</si>
  <si>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</si>
  <si>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</si>
  <si>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</si>
  <si>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</si>
  <si>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</si>
  <si>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</si>
  <si>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</si>
  <si>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</si>
  <si>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</si>
  <si>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</si>
  <si>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</si>
  <si>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</si>
  <si>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</si>
  <si>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</si>
  <si>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</si>
  <si>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</si>
  <si>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</si>
  <si>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</si>
  <si>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</si>
  <si>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</si>
  <si>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</si>
  <si>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</si>
  <si>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</si>
  <si>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</si>
  <si>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</si>
  <si>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</si>
  <si>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</si>
  <si>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</si>
  <si>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</si>
  <si>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</si>
  <si>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</si>
  <si>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</si>
  <si>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</si>
  <si>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</si>
  <si>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</si>
  <si>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</si>
  <si>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</si>
  <si>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</si>
  <si>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</si>
  <si>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</si>
  <si>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</si>
  <si>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</si>
  <si>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</si>
  <si>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</si>
  <si>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</si>
  <si>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</si>
  <si>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</si>
  <si>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</si>
  <si>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</si>
  <si>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</si>
  <si>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</si>
  <si>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</si>
  <si>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</si>
  <si>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</si>
  <si>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</si>
  <si>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</si>
  <si>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</si>
  <si>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</si>
  <si>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</si>
  <si>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</si>
  <si>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</si>
  <si>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</si>
  <si>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</si>
  <si>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</si>
  <si>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</si>
  <si>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</si>
  <si>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</si>
  <si>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</si>
  <si>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</si>
  <si>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</si>
  <si>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</si>
  <si>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</si>
  <si>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</si>
  <si>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</si>
  <si>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</si>
  <si>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</si>
  <si>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</si>
  <si>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</si>
  <si>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</si>
  <si>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</si>
  <si>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</si>
  <si>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</si>
  <si>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</si>
  <si>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</si>
  <si>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</si>
  <si>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</si>
  <si>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</si>
  <si>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</si>
  <si>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</si>
  <si>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</si>
  <si>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</si>
  <si>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</si>
  <si>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</si>
  <si>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</si>
  <si>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</si>
  <si>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</si>
  <si>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</si>
  <si>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</si>
  <si>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</si>
  <si>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</si>
  <si>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</si>
  <si>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</si>
  <si>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</si>
  <si>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</si>
  <si>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</si>
  <si>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</si>
  <si>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</si>
  <si>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</si>
  <si>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</si>
  <si>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</si>
  <si>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</si>
  <si>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</si>
  <si>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</si>
  <si>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</si>
  <si>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</si>
  <si>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</si>
  <si>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</si>
  <si>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</si>
  <si>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</si>
  <si>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</si>
  <si>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</si>
  <si>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</si>
  <si>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</si>
  <si>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</si>
  <si>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</si>
  <si>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</si>
  <si>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</si>
  <si>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</si>
  <si>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</si>
  <si>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</si>
  <si>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</si>
  <si>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</si>
  <si>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</si>
  <si>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</si>
  <si>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</si>
  <si>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</si>
  <si>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</si>
  <si>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</si>
  <si>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</si>
  <si>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</si>
  <si>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</si>
  <si>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</si>
  <si>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</si>
  <si>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</si>
  <si>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</si>
  <si>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</si>
  <si>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</si>
  <si>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</si>
  <si>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</si>
  <si>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</si>
  <si>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</si>
  <si>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</si>
  <si>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</si>
  <si>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</si>
  <si>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</si>
  <si>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</si>
  <si>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</si>
  <si>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</si>
  <si>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</si>
  <si>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</si>
  <si>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</si>
  <si>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</si>
  <si>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</si>
  <si>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</si>
  <si>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</si>
  <si>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</si>
  <si>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</si>
  <si>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</si>
  <si>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</si>
  <si>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</si>
  <si>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</si>
  <si>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</si>
  <si>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</si>
  <si>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</si>
  <si>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</si>
  <si>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</si>
  <si>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</si>
  <si>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</si>
  <si>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</si>
  <si>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</si>
  <si>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</si>
  <si>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</si>
  <si>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</si>
  <si>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</si>
  <si>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</si>
  <si>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</si>
  <si>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</si>
  <si>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</si>
  <si>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</si>
  <si>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</si>
  <si>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</si>
  <si>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</si>
  <si>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</si>
  <si>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</si>
  <si>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</si>
  <si>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</si>
  <si>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</si>
  <si>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</si>
  <si>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</si>
  <si>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</si>
  <si>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</si>
  <si>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</si>
  <si>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</si>
  <si>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</si>
  <si>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</si>
  <si>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</si>
  <si>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</si>
  <si>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</si>
  <si>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</si>
  <si>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</si>
  <si>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</si>
  <si>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</si>
  <si>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</si>
  <si>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</si>
  <si>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</si>
  <si>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</si>
  <si>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</si>
  <si>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</si>
  <si>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</si>
  <si>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</si>
  <si>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</si>
  <si>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</si>
  <si>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</si>
  <si>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</si>
  <si>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</si>
  <si>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</si>
  <si>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</si>
  <si>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</si>
  <si>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</si>
  <si>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</si>
  <si>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</si>
  <si>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</si>
  <si>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</si>
  <si>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</si>
  <si>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</si>
  <si>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</si>
  <si>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</si>
  <si>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</si>
  <si>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</si>
  <si>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</si>
  <si>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</si>
  <si>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</si>
  <si>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</si>
  <si>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</si>
  <si>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</si>
  <si>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</si>
  <si>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</si>
  <si>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</si>
  <si>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</si>
  <si>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</si>
  <si>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</si>
  <si>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</si>
  <si>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</si>
  <si>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</si>
  <si>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</si>
  <si>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</si>
  <si>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</si>
  <si>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</si>
  <si>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</si>
  <si>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</si>
  <si>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</si>
  <si>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</si>
  <si>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</si>
  <si>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</si>
  <si>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</si>
  <si>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</si>
  <si>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</si>
  <si>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</si>
  <si>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</si>
  <si>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</si>
  <si>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</si>
  <si>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</si>
  <si>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</si>
  <si>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</si>
  <si>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</si>
  <si>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</si>
  <si>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</si>
  <si>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</si>
  <si>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</si>
  <si>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</si>
  <si>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</si>
  <si>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</si>
  <si>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</si>
  <si>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</si>
  <si>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</si>
  <si>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</si>
  <si>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</si>
  <si>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</si>
  <si>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</si>
  <si>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</si>
  <si>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</si>
  <si>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</si>
  <si>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</si>
  <si>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</si>
  <si>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</si>
  <si>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</si>
  <si>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</si>
  <si>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</si>
  <si>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</si>
  <si>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</si>
  <si>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</si>
  <si>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</si>
  <si>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</si>
  <si>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</si>
  <si>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</si>
  <si>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</si>
  <si>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</si>
  <si>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</si>
  <si>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</si>
  <si>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</si>
  <si>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</si>
  <si>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</si>
  <si>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</si>
  <si>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</si>
  <si>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</si>
  <si>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</si>
  <si>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</si>
  <si>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</si>
  <si>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</si>
  <si>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</si>
  <si>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</si>
  <si>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</si>
  <si>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</si>
  <si>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</si>
  <si>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</si>
  <si>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</si>
  <si>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</si>
  <si>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</si>
  <si>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</si>
  <si>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</si>
  <si>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</si>
  <si>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</si>
  <si>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</si>
  <si>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</si>
  <si>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</si>
  <si>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</si>
  <si>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</si>
  <si>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</si>
  <si>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</si>
  <si>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</si>
  <si>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</si>
  <si>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</si>
  <si>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</si>
  <si>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</si>
  <si>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</si>
  <si>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</si>
  <si>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</si>
  <si>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</si>
  <si>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</si>
  <si>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</si>
  <si>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</si>
  <si>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</si>
  <si>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</si>
  <si>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</si>
  <si>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</si>
  <si>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</si>
  <si>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</si>
  <si>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</si>
  <si>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</si>
  <si>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</si>
  <si>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</si>
  <si>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</si>
  <si>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</si>
  <si>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</si>
  <si>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</si>
  <si>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</si>
  <si>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</si>
  <si>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</si>
  <si>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</si>
  <si>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</si>
  <si>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</si>
  <si>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</si>
  <si>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</si>
  <si>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</si>
  <si>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</si>
  <si>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</si>
  <si>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</si>
  <si>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</si>
  <si>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</si>
  <si>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</si>
  <si>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</si>
  <si>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</si>
  <si>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</si>
  <si>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</si>
  <si>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</si>
  <si>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</si>
  <si>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</si>
  <si>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</si>
  <si>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</si>
  <si>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</si>
  <si>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</si>
  <si>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</si>
  <si>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</si>
  <si>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</si>
  <si>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</si>
  <si>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</si>
  <si>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</si>
  <si>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</si>
  <si>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</si>
  <si>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</si>
  <si>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</si>
  <si>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</si>
  <si>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</si>
  <si>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</si>
  <si>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</si>
  <si>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</si>
  <si>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</si>
  <si>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</si>
  <si>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</si>
  <si>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</si>
  <si>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</si>
  <si>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</si>
  <si>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</si>
  <si>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</si>
  <si>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</si>
  <si>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</si>
  <si>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</si>
  <si>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</si>
  <si>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</si>
  <si>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</si>
  <si>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</si>
  <si>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</si>
  <si>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</si>
  <si>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</si>
  <si>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</si>
  <si>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</si>
  <si>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</si>
  <si>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</si>
  <si>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</si>
  <si>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</si>
  <si>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</si>
  <si>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</si>
  <si>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</si>
  <si>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</si>
  <si>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</si>
  <si>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</si>
  <si>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</si>
  <si>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</si>
  <si>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</si>
  <si>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</si>
  <si>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</si>
  <si>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</si>
  <si>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</si>
  <si>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</si>
  <si>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</si>
  <si>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</si>
  <si>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</si>
  <si>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</si>
  <si>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</si>
  <si>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</si>
  <si>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</si>
  <si>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</si>
  <si>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</si>
  <si>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</si>
  <si>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</si>
  <si>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</si>
  <si>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</si>
  <si>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</si>
  <si>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</si>
  <si>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</si>
  <si>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</si>
  <si>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</si>
  <si>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</si>
  <si>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</si>
  <si>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</si>
  <si>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</si>
  <si>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</si>
  <si>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</si>
  <si>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</si>
  <si>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</si>
  <si>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</si>
  <si>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</si>
  <si>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</si>
  <si>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</si>
  <si>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</si>
  <si>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</si>
  <si>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</si>
  <si>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</si>
  <si>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</si>
  <si>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</si>
  <si>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</si>
  <si>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</si>
  <si>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</si>
  <si>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</si>
  <si>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</si>
  <si>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</si>
  <si>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</si>
  <si>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</si>
  <si>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</si>
  <si>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</si>
  <si>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</si>
  <si>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</si>
  <si>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</si>
  <si>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</si>
  <si>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</si>
  <si>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</si>
  <si>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</si>
  <si>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</si>
  <si>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</si>
  <si>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</si>
  <si>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</si>
  <si>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</si>
  <si>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</si>
  <si>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</si>
  <si>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</si>
  <si>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</si>
  <si>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</si>
  <si>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</si>
  <si>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</si>
  <si>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</si>
  <si>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</si>
  <si>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</si>
  <si>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</si>
  <si>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</si>
  <si>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</si>
  <si>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</si>
  <si>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</si>
  <si>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</si>
  <si>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</si>
  <si>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</si>
  <si>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</si>
  <si>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</si>
  <si>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</si>
  <si>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</si>
  <si>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</si>
  <si>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</si>
  <si>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</si>
  <si>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</si>
  <si>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</si>
  <si>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</si>
  <si>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</si>
  <si>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</si>
  <si>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</si>
  <si>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</si>
  <si>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</si>
  <si>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</si>
  <si>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</si>
  <si>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</si>
  <si>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</si>
  <si>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</si>
  <si>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</si>
  <si>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</si>
  <si>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</si>
  <si>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</si>
  <si>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</si>
  <si>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</si>
  <si>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</si>
  <si>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</si>
  <si>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</si>
  <si>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</si>
  <si>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</si>
  <si>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</si>
  <si>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</si>
  <si>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</si>
  <si>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</si>
  <si>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</si>
  <si>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</si>
  <si>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</si>
  <si>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</si>
  <si>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</si>
  <si>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</si>
  <si>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</si>
  <si>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</si>
  <si>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</si>
  <si>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</si>
  <si>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</si>
  <si>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</si>
  <si>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</si>
  <si>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</si>
  <si>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</si>
  <si>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</si>
  <si>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</si>
  <si>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</si>
  <si>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</si>
  <si>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</si>
  <si>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</si>
  <si>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</si>
  <si>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</si>
  <si>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</si>
  <si>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</si>
  <si>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</si>
  <si>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</si>
  <si>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</si>
  <si>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</si>
  <si>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</si>
  <si>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</si>
  <si>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</si>
  <si>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</si>
  <si>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</si>
  <si>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</si>
  <si>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</si>
  <si>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</si>
  <si>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</si>
  <si>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</si>
  <si>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</si>
  <si>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</si>
  <si>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</si>
  <si>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</si>
  <si>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</si>
  <si>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</si>
  <si>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</si>
  <si>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</si>
  <si>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</si>
  <si>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</si>
  <si>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</si>
  <si>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</si>
  <si>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</si>
  <si>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</si>
  <si>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</si>
  <si>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</si>
  <si>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</si>
  <si>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</si>
  <si>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</si>
  <si>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</si>
  <si>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</si>
  <si>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</si>
  <si>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</si>
  <si>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</si>
  <si>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</si>
  <si>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</si>
  <si>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</si>
  <si>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</si>
  <si>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</si>
  <si>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</si>
  <si>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</si>
  <si>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</si>
  <si>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</si>
  <si>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</si>
  <si>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</si>
  <si>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</si>
  <si>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</si>
  <si>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</si>
  <si>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</si>
  <si>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</si>
  <si>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</si>
  <si>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</si>
  <si>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</si>
  <si>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</si>
  <si>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</si>
  <si>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</si>
  <si>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</si>
  <si>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</si>
  <si>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</si>
  <si>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</si>
  <si>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</si>
  <si>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</si>
  <si>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</si>
  <si>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</si>
  <si>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</si>
  <si>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</si>
  <si>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</si>
  <si>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</si>
  <si>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</si>
  <si>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</si>
  <si>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</si>
  <si>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</si>
  <si>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</si>
  <si>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</si>
  <si>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</si>
  <si>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</si>
  <si>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</si>
  <si>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</si>
  <si>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</si>
  <si>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</si>
  <si>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</si>
  <si>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</si>
  <si>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</si>
  <si>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</si>
  <si>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</si>
  <si>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</si>
  <si>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</si>
  <si>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</si>
  <si>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</si>
  <si>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</si>
  <si>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</si>
  <si>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</si>
  <si>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</si>
  <si>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</si>
  <si>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</si>
  <si>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</si>
  <si>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</si>
  <si>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</si>
  <si>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</si>
  <si>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</si>
  <si>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</si>
  <si>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</si>
  <si>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</si>
  <si>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</si>
  <si>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</si>
  <si>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</si>
  <si>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</si>
  <si>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</si>
  <si>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</si>
  <si>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</si>
  <si>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</si>
  <si>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</si>
  <si>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</si>
  <si>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</si>
  <si>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</si>
  <si>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</si>
  <si>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</si>
  <si>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</si>
  <si>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</si>
  <si>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</si>
  <si>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</si>
  <si>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</si>
  <si>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</si>
  <si>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</si>
  <si>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</si>
  <si>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</si>
  <si>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</si>
  <si>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</si>
  <si>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</si>
  <si>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</si>
  <si>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</si>
  <si>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</si>
  <si>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</si>
  <si>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</si>
  <si>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</si>
  <si>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</si>
  <si>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</si>
  <si>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</si>
  <si>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</si>
  <si>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</si>
  <si>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</si>
  <si>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</si>
  <si>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</si>
  <si>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</si>
  <si>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</si>
  <si>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</si>
  <si>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</si>
  <si>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</si>
  <si>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</si>
  <si>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</si>
  <si>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</si>
  <si>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</si>
  <si>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</si>
  <si>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</si>
  <si>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</si>
  <si>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</si>
  <si>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</si>
  <si>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</si>
  <si>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</si>
  <si>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</si>
  <si>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</si>
  <si>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</si>
  <si>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</si>
  <si>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</si>
  <si>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</si>
  <si>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</si>
  <si>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</si>
  <si>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</si>
  <si>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</si>
  <si>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</si>
  <si>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</si>
  <si>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</si>
  <si>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</si>
  <si>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</si>
  <si>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</si>
  <si>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</si>
  <si>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</si>
  <si>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</si>
  <si>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</si>
  <si>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</si>
  <si>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</si>
  <si>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</si>
  <si>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</si>
  <si>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</si>
  <si>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</si>
  <si>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</si>
  <si>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</si>
  <si>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</si>
  <si>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</si>
  <si>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</si>
  <si>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</si>
  <si>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</si>
  <si>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</si>
  <si>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</si>
  <si>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</si>
  <si>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</si>
  <si>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</si>
  <si>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</si>
  <si>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</si>
  <si>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</si>
  <si>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</si>
  <si>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</si>
  <si>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</si>
  <si>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</si>
  <si>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</si>
  <si>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</si>
  <si>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</si>
  <si>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</si>
  <si>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</si>
  <si>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</si>
  <si>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</si>
  <si>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</si>
  <si>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</si>
  <si>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</si>
  <si>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</si>
  <si>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</si>
  <si>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</si>
  <si>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</si>
  <si>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</si>
  <si>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</si>
  <si>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</si>
  <si>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</si>
  <si>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</si>
  <si>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</si>
  <si>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</si>
  <si>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</si>
  <si>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</si>
  <si>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</si>
  <si>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</si>
  <si>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</si>
  <si>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</si>
  <si>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</si>
  <si>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</si>
  <si>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</si>
  <si>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</si>
  <si>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</si>
  <si>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</si>
  <si>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</si>
  <si>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</si>
  <si>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</si>
  <si>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</si>
  <si>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</si>
  <si>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</si>
  <si>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</si>
  <si>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</si>
  <si>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</si>
  <si>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</si>
  <si>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</si>
  <si>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</si>
  <si>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</si>
  <si>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</si>
  <si>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</si>
  <si>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</si>
  <si>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</si>
  <si>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</si>
  <si>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</si>
  <si>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</si>
  <si>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</si>
  <si>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</si>
  <si>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</si>
  <si>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</si>
  <si>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</si>
  <si>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</si>
  <si>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</si>
  <si>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</si>
  <si>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</si>
  <si>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</si>
  <si>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</si>
  <si>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</si>
  <si>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</si>
  <si>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</si>
  <si>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</si>
  <si>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</si>
  <si>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</si>
  <si>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</si>
  <si>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</si>
  <si>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</si>
  <si>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</si>
  <si>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</si>
  <si>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</si>
  <si>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</si>
  <si>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</si>
  <si>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</si>
  <si>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</si>
  <si>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</si>
  <si>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</si>
  <si>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</si>
  <si>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</si>
  <si>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</si>
  <si>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</si>
  <si>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</si>
  <si>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</si>
  <si>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</si>
  <si>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</si>
  <si>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</si>
  <si>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</si>
  <si>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</si>
  <si>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</si>
  <si>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</si>
  <si>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</si>
  <si>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</si>
  <si>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</si>
  <si>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</si>
  <si>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</si>
  <si>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</si>
  <si>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</si>
  <si>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</si>
  <si>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</si>
  <si>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</si>
  <si>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</si>
  <si>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</si>
  <si>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</si>
  <si>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</si>
  <si>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</si>
  <si>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</si>
  <si>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</si>
  <si>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</si>
  <si>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</si>
  <si>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</si>
  <si>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</si>
  <si>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</si>
  <si>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</si>
  <si>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</si>
  <si>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</si>
  <si>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</si>
  <si>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</si>
  <si>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</si>
  <si>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</si>
  <si>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</si>
  <si>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</si>
  <si>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</si>
  <si>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</si>
  <si>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</si>
  <si>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</si>
  <si>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</si>
  <si>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</si>
  <si>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</si>
  <si>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</si>
  <si>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</si>
  <si>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</si>
  <si>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</si>
  <si>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</si>
  <si>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</si>
  <si>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</si>
  <si>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</si>
  <si>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</si>
  <si>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</si>
  <si>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</si>
  <si>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</si>
  <si>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</si>
  <si>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</si>
  <si>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</si>
  <si>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</si>
  <si>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</si>
  <si>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</si>
  <si>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</si>
  <si>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</si>
  <si>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</si>
  <si>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</si>
  <si>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</si>
  <si>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</si>
  <si>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</si>
  <si>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</si>
  <si>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</si>
  <si>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</si>
  <si>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</si>
  <si>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</si>
  <si>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</si>
  <si>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</si>
  <si>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</si>
  <si>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</si>
  <si>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</si>
  <si>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</si>
  <si>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</si>
  <si>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</si>
  <si>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</si>
  <si>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</si>
  <si>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</si>
  <si>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</si>
  <si>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</si>
  <si>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</si>
  <si>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</si>
  <si>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</si>
  <si>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</si>
  <si>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</si>
  <si>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</si>
  <si>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</si>
  <si>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</si>
  <si>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</si>
  <si>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</si>
  <si>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</si>
  <si>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</si>
  <si>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</si>
  <si>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</si>
  <si>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</si>
  <si>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</si>
  <si>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</si>
  <si>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</si>
  <si>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</si>
  <si>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</si>
  <si>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</si>
  <si>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</si>
  <si>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</si>
  <si>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</si>
  <si>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</si>
  <si>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</si>
  <si>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</si>
  <si>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</si>
  <si>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</si>
  <si>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</si>
  <si>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</si>
  <si>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</si>
  <si>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</si>
  <si>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</si>
  <si>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</si>
  <si>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</si>
  <si>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</si>
  <si>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</si>
  <si>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</si>
  <si>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</si>
  <si>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</si>
  <si>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</si>
  <si>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</si>
  <si>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</si>
  <si>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</si>
  <si>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</si>
  <si>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</si>
  <si>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</si>
  <si>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</si>
  <si>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</si>
  <si>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</si>
  <si>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</si>
  <si>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</si>
  <si>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</si>
  <si>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</si>
  <si>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</si>
  <si>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</si>
  <si>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</si>
  <si>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</si>
  <si>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</si>
  <si>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</si>
  <si>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</si>
  <si>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</si>
  <si>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</si>
  <si>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</si>
  <si>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</si>
  <si>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</si>
  <si>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</si>
  <si>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</si>
  <si>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</si>
  <si>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</si>
  <si>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</si>
  <si>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</si>
  <si>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</si>
  <si>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</si>
  <si>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</si>
  <si>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</si>
  <si>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</si>
  <si>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</si>
  <si>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</si>
  <si>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</si>
  <si>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</si>
  <si>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</si>
  <si>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</si>
  <si>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</si>
  <si>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</si>
  <si>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</si>
  <si>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</si>
  <si>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</si>
  <si>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</si>
  <si>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</si>
  <si>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</si>
  <si>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</si>
  <si>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</si>
  <si>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</si>
  <si>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</si>
  <si>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</si>
  <si>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</si>
  <si>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</si>
  <si>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</si>
  <si>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</si>
  <si>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</si>
  <si>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</si>
  <si>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</si>
  <si>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</si>
  <si>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</si>
  <si>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</si>
  <si>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</si>
  <si>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</si>
  <si>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</si>
  <si>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</si>
  <si>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</si>
  <si>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</si>
  <si>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</si>
  <si>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</si>
  <si>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</si>
  <si>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</si>
  <si>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</si>
  <si>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</si>
  <si>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</si>
  <si>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</si>
  <si>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</si>
  <si>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</si>
  <si>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</si>
  <si>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</si>
  <si>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</si>
  <si>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</si>
  <si>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</si>
  <si>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</si>
  <si>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</si>
  <si>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</si>
  <si>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</si>
  <si>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</si>
  <si>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</si>
  <si>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</si>
  <si>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</si>
  <si>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</si>
  <si>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</si>
  <si>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</si>
  <si>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</si>
  <si>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</si>
  <si>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</si>
  <si>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</si>
  <si>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</si>
  <si>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</si>
  <si>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</si>
  <si>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</si>
  <si>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</si>
  <si>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</si>
  <si>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</si>
  <si>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</si>
  <si>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</si>
  <si>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</si>
  <si>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</si>
  <si>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</si>
  <si>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</si>
  <si>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</si>
  <si>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</si>
  <si>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</si>
  <si>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</si>
  <si>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</si>
  <si>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</si>
  <si>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</si>
  <si>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</si>
  <si>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</si>
  <si>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</si>
  <si>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</si>
  <si>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</si>
  <si>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</si>
  <si>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</si>
  <si>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</si>
  <si>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</si>
  <si>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</si>
  <si>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</si>
  <si>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</si>
  <si>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</si>
  <si>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</si>
  <si>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</si>
  <si>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</si>
  <si>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</si>
  <si>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</si>
  <si>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</si>
  <si>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</si>
  <si>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</si>
  <si>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</si>
  <si>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</si>
  <si>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</si>
  <si>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</si>
  <si>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</si>
  <si>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</si>
  <si>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</si>
  <si>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</si>
  <si>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</si>
  <si>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</si>
  <si>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</si>
  <si>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</si>
  <si>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</si>
  <si>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</si>
  <si>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</si>
  <si>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</si>
  <si>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</si>
  <si>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</si>
  <si>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</si>
  <si>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</si>
  <si>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</si>
  <si>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</si>
  <si>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</si>
  <si>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</si>
  <si>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</si>
  <si>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</si>
  <si>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</si>
  <si>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</si>
  <si>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</si>
  <si>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</si>
  <si>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</si>
  <si>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</si>
  <si>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</si>
  <si>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</si>
  <si>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</si>
  <si>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</si>
  <si>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</si>
  <si>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</si>
  <si>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</si>
  <si>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</si>
  <si>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</si>
  <si>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</si>
  <si>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</si>
  <si>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</si>
  <si>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</si>
  <si>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</si>
  <si>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</si>
  <si>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</si>
  <si>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</si>
  <si>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</si>
  <si>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</si>
  <si>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</si>
  <si>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</si>
  <si>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</si>
  <si>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</si>
  <si>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</si>
  <si>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</si>
  <si>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</si>
  <si>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</si>
  <si>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</si>
  <si>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</si>
  <si>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</si>
  <si>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</si>
  <si>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</si>
  <si>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</si>
  <si>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</si>
  <si>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</si>
  <si>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</si>
  <si>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</si>
  <si>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</si>
  <si>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</si>
  <si>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</si>
  <si>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</si>
  <si>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</si>
  <si>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</si>
  <si>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</si>
  <si>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</si>
  <si>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</si>
  <si>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</si>
  <si>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</si>
  <si>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</si>
  <si>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</si>
  <si>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</si>
  <si>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</si>
  <si>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</si>
  <si>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</si>
  <si>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</si>
  <si>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</si>
  <si>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</si>
  <si>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</si>
  <si>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</si>
  <si>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</si>
  <si>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</si>
  <si>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</si>
  <si>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</si>
  <si>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</si>
  <si>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</si>
  <si>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</si>
  <si>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</si>
  <si>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</si>
  <si>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</si>
  <si>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</si>
  <si>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</si>
  <si>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</si>
  <si>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</si>
  <si>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</si>
  <si>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</si>
  <si>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</si>
  <si>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</si>
  <si>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</si>
  <si>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</si>
  <si>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</si>
  <si>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</si>
  <si>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</si>
  <si>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</si>
  <si>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</si>
  <si>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</si>
  <si>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</si>
  <si>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</si>
  <si>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</si>
  <si>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</si>
  <si>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</si>
  <si>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</si>
  <si>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</si>
  <si>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</si>
  <si>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</si>
  <si>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</si>
  <si>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</si>
  <si>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</si>
  <si>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</si>
  <si>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</si>
  <si>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</si>
  <si>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</si>
  <si>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</si>
  <si>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</si>
  <si>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</si>
  <si>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</si>
  <si>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</si>
  <si>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</si>
  <si>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</si>
  <si>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</si>
  <si>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</si>
  <si>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</si>
  <si>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</si>
  <si>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</si>
  <si>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</si>
  <si>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</si>
  <si>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</si>
  <si>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</si>
  <si>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</si>
  <si>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</si>
  <si>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</si>
  <si>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</si>
  <si>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</si>
  <si>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</si>
  <si>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</si>
  <si>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</si>
  <si>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</si>
  <si>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</si>
  <si>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</si>
  <si>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</si>
  <si>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</si>
  <si>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</si>
  <si>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</si>
  <si>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</si>
  <si>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</si>
  <si>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</si>
  <si>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</si>
  <si>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</si>
  <si>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</si>
  <si>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</si>
  <si>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</si>
  <si>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</si>
  <si>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</si>
  <si>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</si>
  <si>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</si>
  <si>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</si>
  <si>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</si>
  <si>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</si>
  <si>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</si>
  <si>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</si>
  <si>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</si>
  <si>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</si>
  <si>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</si>
  <si>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</si>
  <si>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</si>
  <si>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</si>
  <si>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</si>
  <si>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</si>
  <si>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</si>
  <si>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</si>
  <si>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</si>
  <si>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</si>
  <si>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</si>
  <si>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</si>
  <si>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</si>
  <si>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</si>
  <si>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</si>
  <si>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</si>
  <si>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</si>
  <si>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</si>
  <si>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</si>
  <si>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</si>
  <si>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</si>
  <si>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</si>
  <si>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</si>
  <si>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</si>
  <si>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</si>
  <si>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</si>
  <si>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</si>
  <si>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</si>
  <si>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</si>
  <si>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</si>
  <si>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</si>
  <si>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</si>
  <si>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</si>
  <si>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</si>
  <si>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</si>
  <si>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</si>
  <si>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</si>
  <si>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</si>
  <si>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</si>
  <si>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</si>
  <si>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</si>
  <si>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</si>
  <si>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</si>
  <si>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</si>
  <si>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</si>
  <si>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</si>
  <si>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</si>
  <si>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</si>
  <si>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</si>
  <si>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</si>
  <si>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</si>
  <si>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</si>
  <si>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</si>
  <si>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</si>
  <si>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</si>
  <si>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</si>
  <si>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</si>
  <si>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</si>
  <si>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</si>
  <si>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</si>
  <si>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</si>
  <si>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</si>
  <si>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</si>
  <si>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</si>
  <si>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</si>
  <si>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</si>
  <si>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</si>
  <si>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</si>
  <si>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</si>
  <si>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</si>
  <si>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</si>
  <si>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</si>
  <si>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</si>
  <si>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</si>
  <si>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</si>
  <si>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</si>
  <si>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</si>
  <si>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</si>
  <si>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</si>
  <si>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</si>
  <si>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</si>
  <si>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</si>
  <si>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</si>
  <si>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</si>
  <si>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</si>
  <si>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</si>
  <si>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</si>
  <si>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</si>
  <si>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</si>
  <si>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</si>
  <si>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</si>
  <si>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</si>
  <si>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</si>
  <si>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</si>
  <si>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</si>
  <si>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</si>
  <si>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</si>
  <si>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</si>
  <si>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</si>
  <si>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</si>
  <si>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</si>
  <si>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</si>
  <si>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</si>
  <si>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</si>
  <si>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</si>
  <si>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</si>
  <si>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</si>
  <si>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</si>
  <si>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</si>
  <si>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</si>
  <si>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</si>
  <si>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</si>
  <si>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</si>
  <si>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</si>
  <si>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</si>
  <si>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</si>
  <si>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</si>
  <si>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</si>
  <si>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</si>
  <si>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</si>
  <si>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</si>
  <si>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</si>
  <si>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</si>
  <si>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</si>
  <si>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</si>
  <si>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</si>
  <si>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</si>
  <si>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</si>
  <si>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</si>
  <si>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</si>
  <si>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</si>
  <si>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</si>
  <si>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</si>
  <si>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</si>
  <si>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</si>
  <si>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</si>
  <si>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</si>
  <si>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</si>
  <si>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</si>
  <si>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</si>
  <si>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</si>
  <si>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</si>
  <si>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</si>
  <si>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</si>
  <si>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</si>
  <si>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</si>
  <si>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</si>
  <si>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</si>
  <si>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</si>
  <si>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</si>
  <si>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</si>
  <si>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</si>
  <si>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</si>
  <si>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</si>
  <si>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</si>
  <si>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</si>
  <si>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</si>
  <si>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</si>
  <si>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</si>
  <si>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</si>
  <si>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</si>
  <si>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</si>
  <si>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</si>
  <si>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</si>
  <si>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</si>
  <si>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</si>
  <si>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</si>
  <si>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</si>
  <si>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</si>
  <si>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</si>
  <si>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</si>
  <si>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</si>
  <si>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</si>
  <si>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</si>
  <si>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</si>
  <si>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</si>
  <si>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</si>
  <si>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</si>
  <si>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</si>
  <si>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</si>
  <si>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</si>
  <si>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</si>
  <si>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</si>
  <si>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</si>
  <si>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</si>
  <si>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</si>
  <si>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</si>
  <si>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</si>
  <si>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</si>
  <si>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</si>
  <si>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</si>
  <si>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</si>
  <si>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</si>
  <si>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</si>
  <si>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</si>
  <si>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</si>
  <si>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</si>
  <si>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</si>
  <si>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</si>
  <si>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</si>
  <si>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</si>
  <si>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</si>
  <si>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</si>
  <si>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</si>
  <si>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</si>
  <si>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</si>
  <si>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</si>
  <si>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</si>
  <si>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</si>
  <si>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</si>
  <si>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</si>
  <si>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</si>
  <si>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</si>
  <si>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</si>
  <si>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</si>
  <si>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</si>
  <si>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</si>
  <si>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</si>
  <si>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</si>
  <si>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</si>
  <si>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</si>
  <si>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</si>
  <si>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</si>
  <si>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</si>
  <si>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</si>
  <si>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</si>
  <si>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</si>
  <si>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</si>
  <si>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</si>
  <si>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</si>
  <si>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</si>
  <si>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</si>
  <si>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</si>
  <si>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</si>
  <si>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</si>
  <si>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</si>
  <si>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</si>
  <si>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</si>
  <si>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</si>
  <si>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</si>
  <si>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</si>
  <si>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</si>
  <si>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</si>
  <si>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</si>
  <si>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</si>
  <si>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</si>
  <si>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</si>
  <si>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</si>
  <si>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</si>
  <si>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</si>
  <si>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</si>
  <si>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</si>
  <si>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</si>
  <si>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</si>
  <si>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</si>
  <si>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</si>
  <si>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</si>
  <si>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</si>
  <si>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</si>
  <si>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</si>
  <si>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</si>
  <si>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</si>
  <si>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</si>
  <si>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</si>
  <si>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</si>
  <si>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</si>
  <si>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</si>
  <si>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</si>
  <si>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</si>
  <si>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</si>
  <si>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</si>
  <si>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</si>
  <si>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</si>
  <si>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</si>
  <si>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</si>
  <si>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</si>
  <si>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</si>
  <si>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</si>
  <si>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</si>
  <si>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</si>
  <si>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</si>
  <si>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</si>
  <si>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</si>
  <si>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</si>
  <si>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</si>
  <si>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</si>
  <si>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</si>
  <si>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</si>
  <si>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</si>
  <si>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</si>
  <si>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</si>
  <si>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</si>
  <si>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</si>
  <si>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</si>
  <si>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</si>
  <si>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</si>
  <si>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</si>
  <si>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</si>
  <si>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</si>
  <si>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</si>
  <si>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</si>
  <si>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</si>
  <si>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</si>
  <si>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</si>
  <si>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</si>
  <si>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</si>
  <si>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</si>
  <si>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</si>
  <si>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</si>
  <si>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</si>
  <si>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</si>
  <si>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</si>
  <si>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</si>
  <si>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</si>
  <si>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</si>
  <si>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</si>
  <si>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</si>
  <si>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</si>
  <si>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</si>
  <si>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</si>
  <si>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</si>
  <si>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</si>
  <si>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</si>
  <si>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</si>
  <si>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</si>
  <si>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</si>
  <si>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</si>
  <si>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</si>
  <si>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</si>
  <si>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</si>
  <si>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</si>
  <si>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</si>
  <si>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</si>
  <si>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</si>
  <si>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</si>
  <si>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</si>
  <si>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</si>
  <si>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</si>
  <si>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</si>
  <si>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</si>
  <si>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</si>
  <si>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</si>
  <si>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</si>
  <si>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</si>
  <si>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</si>
  <si>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</si>
  <si>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</si>
  <si>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</si>
  <si>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</si>
  <si>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</si>
  <si>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</si>
  <si>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</si>
  <si>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</si>
  <si>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</si>
  <si>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</si>
  <si>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</si>
  <si>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</si>
  <si>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</si>
  <si>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</si>
  <si>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</si>
  <si>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</si>
  <si>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</si>
  <si>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</si>
  <si>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</si>
  <si>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</si>
  <si>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</si>
  <si>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</si>
  <si>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</si>
  <si>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</si>
  <si>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</si>
  <si>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</si>
  <si>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</si>
  <si>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</si>
  <si>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</si>
  <si>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</si>
  <si>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</si>
  <si>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</si>
  <si>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</si>
  <si>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</si>
  <si>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</si>
  <si>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</si>
  <si>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</si>
  <si>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</si>
  <si>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</si>
  <si>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</si>
  <si>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</si>
  <si>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</si>
  <si>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</si>
  <si>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</si>
  <si>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</si>
  <si>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</si>
  <si>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</si>
  <si>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</si>
  <si>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</si>
  <si>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</si>
  <si>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</si>
  <si>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</si>
  <si>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</si>
  <si>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</si>
  <si>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</si>
  <si>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</si>
  <si>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</si>
  <si>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</si>
  <si>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</si>
  <si>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</si>
  <si>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</si>
  <si>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</si>
  <si>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</si>
  <si>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</si>
  <si>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</si>
  <si>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</si>
  <si>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</si>
  <si>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</si>
  <si>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</si>
  <si>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</si>
  <si>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</si>
  <si>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</si>
  <si>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</si>
  <si>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</si>
  <si>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</si>
  <si>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</si>
  <si>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</si>
  <si>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</si>
  <si>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</si>
  <si>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</si>
  <si>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</si>
  <si>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</si>
  <si>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</si>
  <si>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</si>
  <si>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</si>
  <si>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</si>
  <si>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</si>
  <si>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</si>
  <si>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</si>
  <si>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</si>
  <si>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</si>
  <si>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</si>
  <si>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</si>
  <si>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</si>
  <si>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</si>
  <si>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</si>
  <si>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</si>
  <si>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</si>
  <si>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</si>
  <si>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</si>
  <si>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</si>
  <si>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</si>
  <si>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</si>
  <si>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</si>
  <si>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</si>
  <si>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</si>
  <si>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</si>
  <si>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</si>
  <si>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</si>
  <si>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</si>
  <si>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</si>
  <si>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</si>
  <si>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</si>
  <si>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</si>
  <si>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</si>
  <si>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</si>
  <si>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</si>
  <si>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</si>
  <si>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</si>
  <si>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</si>
  <si>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</si>
  <si>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</si>
  <si>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</si>
  <si>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</si>
  <si>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</si>
  <si>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</si>
  <si>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</si>
  <si>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</si>
  <si>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</si>
  <si>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</si>
  <si>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</si>
  <si>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</si>
  <si>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</si>
  <si>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</si>
  <si>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</si>
  <si>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</si>
  <si>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</si>
  <si>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</si>
  <si>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</si>
  <si>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</si>
  <si>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</si>
  <si>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</si>
  <si>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</si>
  <si>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</si>
  <si>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</si>
  <si>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</si>
  <si>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</si>
  <si>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</si>
  <si>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</si>
  <si>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</si>
  <si>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</si>
  <si>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</si>
  <si>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</si>
  <si>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</si>
  <si>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</si>
  <si>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</si>
  <si>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</si>
  <si>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</si>
  <si>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</si>
  <si>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</si>
  <si>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</si>
  <si>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</si>
  <si>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</si>
  <si>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</si>
  <si>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</si>
  <si>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</si>
  <si>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</si>
  <si>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</si>
  <si>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</si>
  <si>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</si>
  <si>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</si>
  <si>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</si>
  <si>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</si>
  <si>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</si>
  <si>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</si>
  <si>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</si>
  <si>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</si>
  <si>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</si>
  <si>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</si>
  <si>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</si>
  <si>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</si>
  <si>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</si>
  <si>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</si>
  <si>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</si>
  <si>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</si>
  <si>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</si>
  <si>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</si>
  <si>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</si>
  <si>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</si>
  <si>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</si>
  <si>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</si>
  <si>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</si>
  <si>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</si>
  <si>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</si>
  <si>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</si>
  <si>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</si>
  <si>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</si>
  <si>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</si>
  <si>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</si>
  <si>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</si>
  <si>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</si>
  <si>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</si>
  <si>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</si>
  <si>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</si>
  <si>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</si>
  <si>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</si>
  <si>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</si>
  <si>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</si>
  <si>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</si>
  <si>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</si>
  <si>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</si>
  <si>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</si>
  <si>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</si>
  <si>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</si>
  <si>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</si>
  <si>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</si>
  <si>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</si>
  <si>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</si>
  <si>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</si>
  <si>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</si>
  <si>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</si>
  <si>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</si>
  <si>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</si>
  <si>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</si>
  <si>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</si>
  <si>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</si>
  <si>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</si>
  <si>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</si>
  <si>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</si>
  <si>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</si>
  <si>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</si>
  <si>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</si>
  <si>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</si>
  <si>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</si>
  <si>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</si>
  <si>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</si>
  <si>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</si>
  <si>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</si>
  <si>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</si>
  <si>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</si>
  <si>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</si>
  <si>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</si>
  <si>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</si>
  <si>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</si>
  <si>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</si>
  <si>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</si>
  <si>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</si>
  <si>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</si>
  <si>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</si>
  <si>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</si>
  <si>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</si>
  <si>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</si>
  <si>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</si>
  <si>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</si>
  <si>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</si>
  <si>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</si>
  <si>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</si>
  <si>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</si>
  <si>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</si>
  <si>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</si>
  <si>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</si>
  <si>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</si>
  <si>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</si>
  <si>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</si>
  <si>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</si>
  <si>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</si>
  <si>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</si>
  <si>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</si>
  <si>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</si>
  <si>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</si>
  <si>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</si>
  <si>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</si>
  <si>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</si>
  <si>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</si>
  <si>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</si>
  <si>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</si>
  <si>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</si>
  <si>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</si>
  <si>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</si>
  <si>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</si>
  <si>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</si>
  <si>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</si>
  <si>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</si>
  <si>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</si>
  <si>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</si>
  <si>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</si>
  <si>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</si>
  <si>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</si>
  <si>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</si>
  <si>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</si>
  <si>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</si>
  <si>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</si>
  <si>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</si>
  <si>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</si>
  <si>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</si>
  <si>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</si>
  <si>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</si>
  <si>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</si>
  <si>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</si>
  <si>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</si>
  <si>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</si>
  <si>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</si>
  <si>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</si>
  <si>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</si>
  <si>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</si>
  <si>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</si>
  <si>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</si>
  <si>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</si>
  <si>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</si>
  <si>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</si>
  <si>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</si>
  <si>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</si>
  <si>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</si>
  <si>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</si>
  <si>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</si>
  <si>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</si>
  <si>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</si>
  <si>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</si>
  <si>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</si>
  <si>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</si>
  <si>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</si>
  <si>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</si>
  <si>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</si>
  <si>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</si>
  <si>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</si>
  <si>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</si>
  <si>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</si>
  <si>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</si>
  <si>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</si>
  <si>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</si>
  <si>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</si>
  <si>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</si>
  <si>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</si>
  <si>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</si>
  <si>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</si>
  <si>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</si>
  <si>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</si>
  <si>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</si>
  <si>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</si>
  <si>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</si>
  <si>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</si>
  <si>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</si>
  <si>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</si>
  <si>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</si>
  <si>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</si>
  <si>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</si>
  <si>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</si>
  <si>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</si>
  <si>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</si>
  <si>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</si>
  <si>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</si>
  <si>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</si>
  <si>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</si>
  <si>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</si>
  <si>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</si>
  <si>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</si>
  <si>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</si>
  <si>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</si>
  <si>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</si>
  <si>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</si>
  <si>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</si>
  <si>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</si>
  <si>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</si>
  <si>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</si>
  <si>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</si>
  <si>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</si>
  <si>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</si>
  <si>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</si>
  <si>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</si>
  <si>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</si>
  <si>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</si>
  <si>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</si>
  <si>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</si>
  <si>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</si>
  <si>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</si>
  <si>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</si>
  <si>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</si>
  <si>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</si>
  <si>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</si>
  <si>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</si>
  <si>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</si>
  <si>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</si>
  <si>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</si>
  <si>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</si>
  <si>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</si>
  <si>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</si>
  <si>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</si>
  <si>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</si>
  <si>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</si>
  <si>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</si>
  <si>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</si>
  <si>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</si>
  <si>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</si>
  <si>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</si>
  <si>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</si>
  <si>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</si>
  <si>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</si>
  <si>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</si>
  <si>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</si>
  <si>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</si>
  <si>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</si>
  <si>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</si>
  <si>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</si>
  <si>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</si>
  <si>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</si>
  <si>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</si>
  <si>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</si>
  <si>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</si>
  <si>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</si>
  <si>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</si>
  <si>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</si>
  <si>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</si>
  <si>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</si>
  <si>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</si>
  <si>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</si>
  <si>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</si>
  <si>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</si>
  <si>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</si>
  <si>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</si>
  <si>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</si>
  <si>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</si>
  <si>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</si>
  <si>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</si>
  <si>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</si>
  <si>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</si>
  <si>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</si>
  <si>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</si>
  <si>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</si>
  <si>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</si>
  <si>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</si>
  <si>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</si>
  <si>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</si>
  <si>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</si>
  <si>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</si>
  <si>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</si>
  <si>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</si>
  <si>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</si>
  <si>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</si>
  <si>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</si>
  <si>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</si>
  <si>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</si>
  <si>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</si>
  <si>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</si>
  <si>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</si>
  <si>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</si>
  <si>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</si>
  <si>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</si>
  <si>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</si>
  <si>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</si>
  <si>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</si>
  <si>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</si>
  <si>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</si>
  <si>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</si>
  <si>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</si>
  <si>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</si>
  <si>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</si>
  <si>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</si>
  <si>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</si>
  <si>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</si>
  <si>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</si>
  <si>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</si>
  <si>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</si>
  <si>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</si>
  <si>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</si>
  <si>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</si>
  <si>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</si>
  <si>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</si>
  <si>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</si>
  <si>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</si>
  <si>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</si>
  <si>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</si>
  <si>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</si>
  <si>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</si>
  <si>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</si>
  <si>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</si>
  <si>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</si>
  <si>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</si>
  <si>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</si>
  <si>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</si>
  <si>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</si>
  <si>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</si>
  <si>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</si>
  <si>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</si>
  <si>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</si>
  <si>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</si>
  <si>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</si>
  <si>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</si>
  <si>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</si>
  <si>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</si>
  <si>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</si>
  <si>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</si>
  <si>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</si>
  <si>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</si>
  <si>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</si>
  <si>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</si>
  <si>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</si>
  <si>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</si>
  <si>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</si>
  <si>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</si>
  <si>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</si>
  <si>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</si>
  <si>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</si>
  <si>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</si>
  <si>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</si>
  <si>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</si>
  <si>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</si>
  <si>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</si>
  <si>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</si>
  <si>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</si>
  <si>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</si>
  <si>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</si>
  <si>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</si>
  <si>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</si>
  <si>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</si>
  <si>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</si>
  <si>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</si>
  <si>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</si>
  <si>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</si>
  <si>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</si>
  <si>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</si>
  <si>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</si>
  <si>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</si>
  <si>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</si>
  <si>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</si>
  <si>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</si>
  <si>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</si>
  <si>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</si>
  <si>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</si>
  <si>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</si>
  <si>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</si>
  <si>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</si>
  <si>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</si>
  <si>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</si>
  <si>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</si>
  <si>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</si>
  <si>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</si>
  <si>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</si>
  <si>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</si>
  <si>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</si>
  <si>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</si>
  <si>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</si>
  <si>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</si>
  <si>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</si>
  <si>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</si>
  <si>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</si>
  <si>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</si>
  <si>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</si>
  <si>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</si>
  <si>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</si>
  <si>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</si>
  <si>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</si>
  <si>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</si>
  <si>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</si>
  <si>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</si>
  <si>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</si>
  <si>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</si>
  <si>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</si>
  <si>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</si>
  <si>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</si>
  <si>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</si>
  <si>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</si>
  <si>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</si>
  <si>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</si>
  <si>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</si>
  <si>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</si>
  <si>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</si>
  <si>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</si>
  <si>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</si>
  <si>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</si>
  <si>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</si>
  <si>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</si>
  <si>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</si>
  <si>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</si>
  <si>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</si>
  <si>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</si>
  <si>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</si>
  <si>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</si>
  <si>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</si>
  <si>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</si>
  <si>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</si>
  <si>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</si>
  <si>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</si>
  <si>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</si>
  <si>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</si>
  <si>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</si>
  <si>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</si>
  <si>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</si>
  <si>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</si>
  <si>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</si>
  <si>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</si>
  <si>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</si>
  <si>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</si>
  <si>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</si>
  <si>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</si>
  <si>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</si>
  <si>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</si>
  <si>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</si>
  <si>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</si>
  <si>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</si>
  <si>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</si>
  <si>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</si>
  <si>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</si>
  <si>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</si>
  <si>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</si>
  <si>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</si>
  <si>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</si>
  <si>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</si>
  <si>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</si>
  <si>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</si>
  <si>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</si>
  <si>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</si>
  <si>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</si>
  <si>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</si>
  <si>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</si>
  <si>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</si>
  <si>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</si>
  <si>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</si>
  <si>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</si>
  <si>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</si>
  <si>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</si>
  <si>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</si>
  <si>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</si>
  <si>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</si>
  <si>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</si>
  <si>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</si>
  <si>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</si>
  <si>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</si>
  <si>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</si>
  <si>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</si>
  <si>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</si>
  <si>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</si>
  <si>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</si>
  <si>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</si>
  <si>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</si>
  <si>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</si>
  <si>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</si>
  <si>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</si>
  <si>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</si>
  <si>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</si>
  <si>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</si>
  <si>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</si>
  <si>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</si>
  <si>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</si>
  <si>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</si>
  <si>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</si>
  <si>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</si>
  <si>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</si>
  <si>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</si>
  <si>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</si>
  <si>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</si>
  <si>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</si>
  <si>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</si>
  <si>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</si>
  <si>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</si>
  <si>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</si>
  <si>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</si>
  <si>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</si>
  <si>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</si>
  <si>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</si>
  <si>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</si>
  <si>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</si>
  <si>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</si>
  <si>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</si>
  <si>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</si>
  <si>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</si>
  <si>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</si>
  <si>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</si>
  <si>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</si>
  <si>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</si>
  <si>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</si>
  <si>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</si>
  <si>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</si>
  <si>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</si>
  <si>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</si>
  <si>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</si>
  <si>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</si>
  <si>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</si>
  <si>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</si>
  <si>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</si>
  <si>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</si>
  <si>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</si>
  <si>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</si>
  <si>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</si>
  <si>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</si>
  <si>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</si>
  <si>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</si>
  <si>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</si>
  <si>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</si>
  <si>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</si>
  <si>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</si>
  <si>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</si>
  <si>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</si>
  <si>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</si>
  <si>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</si>
  <si>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</si>
  <si>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</si>
  <si>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</si>
  <si>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</si>
  <si>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</si>
  <si>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</si>
  <si>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</si>
  <si>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</si>
  <si>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</si>
  <si>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</si>
  <si>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</si>
  <si>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</si>
  <si>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</si>
  <si>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</si>
  <si>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</si>
  <si>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</si>
  <si>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</si>
  <si>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</si>
  <si>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</si>
  <si>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</si>
  <si>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</si>
  <si>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</si>
  <si>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</si>
  <si>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</si>
  <si>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</si>
  <si>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</si>
  <si>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</si>
  <si>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</si>
  <si>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</si>
  <si>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</si>
  <si>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</si>
  <si>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</si>
  <si>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</si>
  <si>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</si>
  <si>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</si>
  <si>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</si>
  <si>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</si>
  <si>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</si>
  <si>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</si>
  <si>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</si>
  <si>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</si>
  <si>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</si>
  <si>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</si>
  <si>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</si>
  <si>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</si>
  <si>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</si>
  <si>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</si>
  <si>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</si>
  <si>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</si>
  <si>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</si>
  <si>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</si>
  <si>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</si>
  <si>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</si>
  <si>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</si>
  <si>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</si>
  <si>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</si>
  <si>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</si>
  <si>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</si>
  <si>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</si>
  <si>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</si>
  <si>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</si>
  <si>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</si>
  <si>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</si>
  <si>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</si>
  <si>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</si>
  <si>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</si>
  <si>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</si>
  <si>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</si>
  <si>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</si>
  <si>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</si>
  <si>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</si>
  <si>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</si>
  <si>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</si>
  <si>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</si>
  <si>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</si>
  <si>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</si>
  <si>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</si>
  <si>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</si>
  <si>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</si>
  <si>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</si>
  <si>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</si>
  <si>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</si>
  <si>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</si>
  <si>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</si>
  <si>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</si>
  <si>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</si>
  <si>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</si>
  <si>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</si>
  <si>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</si>
  <si>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</si>
  <si>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</si>
  <si>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</si>
  <si>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</si>
  <si>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</si>
  <si>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</si>
  <si>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</si>
  <si>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</si>
  <si>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</si>
  <si>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</si>
  <si>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</si>
  <si>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</si>
  <si>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</si>
  <si>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</si>
  <si>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</si>
  <si>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</si>
  <si>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</si>
  <si>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</si>
  <si>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</si>
  <si>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</si>
  <si>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</si>
  <si>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</si>
  <si>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</si>
  <si>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</si>
  <si>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</si>
  <si>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</si>
  <si>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</si>
  <si>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</si>
  <si>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</si>
  <si>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</si>
  <si>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</si>
  <si>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</si>
  <si>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</si>
  <si>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</si>
  <si>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</si>
  <si>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</si>
  <si>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</si>
  <si>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</si>
  <si>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</si>
  <si>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</si>
  <si>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</si>
  <si>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</si>
  <si>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</si>
  <si>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</si>
  <si>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</si>
  <si>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</si>
  <si>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</si>
  <si>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</si>
  <si>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</si>
  <si>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</si>
  <si>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</si>
  <si>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</si>
  <si>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</si>
  <si>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</si>
  <si>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</si>
  <si>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</si>
  <si>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</si>
  <si>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</si>
  <si>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</si>
  <si>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</si>
  <si>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</si>
  <si>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</si>
  <si>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</si>
  <si>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</si>
  <si>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</si>
  <si>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</si>
  <si>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</si>
  <si>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</si>
  <si>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</si>
  <si>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</si>
  <si>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</si>
  <si>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</si>
  <si>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</si>
  <si>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</si>
  <si>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</si>
  <si>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</si>
  <si>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</si>
  <si>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</si>
  <si>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</si>
  <si>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</si>
  <si>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</si>
  <si>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</si>
  <si>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</si>
  <si>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</si>
  <si>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</si>
  <si>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</si>
  <si>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</si>
  <si>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</si>
  <si>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</si>
  <si>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</si>
  <si>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</si>
  <si>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</si>
  <si>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</si>
  <si>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</si>
  <si>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</si>
  <si>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</si>
  <si>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</si>
  <si>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</si>
  <si>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</si>
  <si>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</si>
  <si>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</si>
  <si>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</si>
  <si>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</si>
  <si>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</si>
  <si>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</si>
  <si>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</si>
  <si>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</si>
  <si>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</si>
  <si>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</si>
  <si>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</si>
  <si>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</si>
  <si>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</si>
  <si>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</si>
  <si>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</si>
  <si>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</si>
  <si>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</si>
  <si>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</si>
  <si>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</si>
  <si>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</si>
  <si>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</si>
  <si>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</si>
  <si>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</si>
  <si>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</si>
  <si>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</si>
  <si>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</si>
  <si>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</si>
  <si>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</si>
  <si>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</si>
  <si>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</si>
  <si>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</si>
  <si>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</si>
  <si>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</si>
  <si>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</si>
  <si>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</si>
  <si>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</si>
  <si>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</si>
  <si>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</si>
  <si>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</si>
  <si>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</si>
  <si>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</si>
  <si>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</si>
  <si>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</si>
  <si>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</si>
  <si>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</si>
  <si>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</si>
  <si>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</si>
  <si>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</si>
  <si>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</si>
  <si>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</si>
  <si>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</si>
  <si>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</si>
  <si>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</si>
  <si>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</si>
  <si>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</si>
  <si>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</si>
  <si>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</si>
  <si>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</si>
  <si>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</si>
  <si>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</si>
  <si>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</si>
  <si>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</si>
  <si>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</si>
  <si>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</si>
  <si>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</si>
  <si>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</si>
  <si>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</si>
  <si>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</si>
  <si>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</si>
  <si>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</si>
  <si>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</si>
  <si>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</si>
  <si>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</si>
  <si>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</si>
  <si>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</si>
  <si>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</si>
  <si>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</si>
  <si>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</si>
  <si>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</si>
  <si>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</si>
  <si>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</si>
  <si>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</si>
  <si>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</si>
  <si>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</si>
  <si>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</si>
  <si>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</si>
  <si>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</si>
  <si>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</si>
  <si>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</si>
  <si>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</si>
  <si>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</si>
  <si>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</si>
  <si>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</si>
  <si>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</si>
  <si>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</si>
  <si>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</si>
  <si>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</si>
  <si>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</si>
  <si>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</si>
  <si>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</si>
  <si>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</si>
  <si>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</si>
  <si>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</si>
  <si>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</si>
  <si>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</si>
  <si>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</si>
  <si>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</si>
  <si>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</si>
  <si>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</si>
  <si>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</si>
  <si>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</si>
  <si>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</si>
  <si>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</si>
  <si>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</si>
  <si>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</si>
  <si>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</si>
  <si>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</si>
  <si>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</si>
  <si>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</si>
  <si>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</si>
  <si>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</si>
  <si>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</si>
  <si>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</si>
  <si>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</si>
  <si>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</si>
  <si>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</si>
  <si>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</si>
  <si>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</si>
  <si>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</si>
  <si>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</si>
  <si>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</si>
  <si>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</si>
  <si>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</si>
  <si>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</si>
  <si>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</si>
  <si>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</si>
  <si>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</si>
  <si>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</si>
  <si>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</si>
  <si>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</si>
  <si>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</si>
  <si>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</si>
  <si>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</si>
  <si>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</si>
  <si>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</si>
  <si>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</si>
  <si>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</si>
  <si>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</si>
  <si>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</si>
  <si>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</si>
  <si>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</si>
  <si>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</si>
  <si>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</si>
  <si>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</si>
  <si>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</si>
  <si>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</si>
  <si>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</si>
  <si>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</si>
  <si>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</si>
  <si>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</si>
  <si>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</si>
  <si>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</si>
  <si>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</si>
  <si>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</si>
  <si>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</si>
  <si>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</si>
  <si>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</si>
  <si>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</si>
  <si>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</si>
  <si>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</si>
  <si>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</si>
  <si>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</si>
  <si>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</si>
  <si>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</si>
  <si>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</si>
  <si>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</si>
  <si>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</si>
  <si>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</si>
  <si>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</si>
  <si>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</si>
  <si>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</si>
  <si>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</si>
  <si>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</si>
  <si>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</si>
  <si>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</si>
  <si>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</si>
  <si>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</si>
  <si>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</si>
  <si>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</si>
  <si>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</si>
  <si>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</si>
  <si>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</si>
  <si>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</si>
  <si>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</si>
  <si>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</si>
  <si>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</si>
  <si>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</si>
  <si>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</si>
  <si>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</si>
  <si>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</si>
  <si>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</si>
  <si>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</si>
  <si>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</si>
  <si>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</si>
  <si>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</si>
  <si>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</si>
  <si>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</si>
  <si>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</si>
  <si>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</si>
  <si>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</si>
  <si>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</si>
  <si>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</si>
  <si>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</si>
  <si>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</si>
  <si>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</si>
  <si>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</si>
  <si>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</si>
  <si>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</si>
  <si>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</si>
  <si>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</si>
  <si>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</si>
  <si>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</si>
  <si>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</si>
  <si>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</si>
  <si>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</si>
  <si>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</si>
  <si>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</si>
  <si>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</si>
  <si>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</si>
  <si>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</si>
  <si>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</si>
  <si>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</si>
  <si>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</si>
  <si>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</si>
  <si>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</si>
  <si>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</si>
  <si>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</si>
  <si>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</si>
  <si>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</si>
  <si>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</si>
  <si>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</si>
  <si>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</si>
  <si>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</si>
  <si>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</si>
  <si>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</si>
  <si>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</si>
  <si>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</si>
  <si>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</si>
  <si>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</si>
  <si>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</si>
  <si>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</si>
  <si>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</si>
  <si>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</si>
  <si>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</si>
  <si>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</si>
  <si>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</si>
  <si>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</si>
  <si>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</si>
  <si>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</si>
  <si>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</si>
  <si>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</si>
  <si>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</si>
  <si>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</si>
  <si>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</si>
  <si>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</si>
  <si>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</si>
  <si>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</si>
  <si>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</si>
  <si>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</si>
  <si>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</si>
  <si>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</si>
  <si>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</si>
  <si>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</si>
  <si>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</si>
  <si>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</si>
  <si>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</si>
  <si>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</si>
  <si>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</si>
  <si>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</si>
  <si>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</si>
  <si>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</si>
  <si>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</si>
  <si>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</si>
  <si>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</si>
  <si>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</si>
  <si>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</si>
  <si>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</si>
  <si>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</si>
  <si>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</si>
  <si>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</si>
  <si>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</si>
  <si>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</si>
  <si>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</si>
  <si>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</si>
  <si>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</si>
  <si>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</si>
  <si>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</si>
  <si>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</si>
  <si>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</si>
  <si>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</si>
  <si>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</si>
  <si>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</si>
  <si>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</si>
  <si>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</si>
  <si>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</si>
  <si>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</si>
  <si>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</si>
  <si>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</si>
  <si>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</si>
  <si>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</si>
  <si>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</si>
  <si>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</si>
  <si>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</si>
  <si>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</si>
  <si>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</si>
  <si>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</si>
  <si>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</si>
  <si>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</si>
  <si>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</si>
  <si>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</si>
  <si>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</si>
  <si>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</si>
  <si>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</si>
  <si>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</si>
  <si>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</si>
  <si>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</si>
  <si>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</si>
  <si>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</si>
  <si>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</si>
  <si>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</si>
  <si>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</si>
  <si>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</si>
  <si>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</si>
  <si>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</si>
  <si>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</si>
  <si>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</si>
  <si>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</si>
  <si>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</si>
  <si>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</si>
  <si>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</si>
  <si>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</si>
  <si>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</si>
  <si>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</si>
  <si>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</si>
  <si>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</si>
  <si>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</si>
  <si>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</si>
  <si>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</si>
  <si>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</si>
  <si>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</si>
  <si>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</si>
  <si>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</si>
  <si>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</si>
  <si>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</si>
  <si>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</si>
  <si>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</si>
  <si>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</si>
  <si>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</si>
  <si>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</si>
  <si>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</si>
  <si>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</si>
  <si>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</si>
  <si>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</si>
  <si>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</si>
  <si>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</si>
  <si>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</si>
  <si>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</si>
  <si>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</si>
  <si>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</si>
  <si>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</si>
  <si>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</si>
  <si>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</si>
  <si>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</si>
  <si>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</si>
  <si>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</si>
  <si>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</si>
  <si>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</si>
  <si>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</si>
  <si>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</si>
  <si>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</si>
  <si>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</si>
  <si>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</si>
  <si>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</si>
  <si>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</si>
  <si>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</si>
  <si>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</si>
  <si>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</si>
  <si>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</si>
  <si>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</si>
  <si>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</si>
  <si>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</si>
  <si>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</si>
  <si>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</si>
  <si>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</si>
  <si>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</si>
  <si>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</si>
  <si>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</si>
  <si>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</si>
  <si>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</si>
  <si>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</si>
  <si>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</si>
  <si>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</si>
  <si>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</si>
  <si>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</si>
  <si>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</si>
  <si>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</si>
  <si>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</si>
  <si>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</si>
  <si>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</si>
  <si>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</si>
  <si>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</si>
  <si>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</si>
  <si>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</si>
  <si>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</si>
  <si>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</si>
  <si>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</si>
  <si>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</si>
  <si>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</si>
  <si>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</si>
  <si>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</si>
  <si>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</si>
  <si>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</si>
  <si>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</si>
  <si>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</si>
  <si>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</si>
  <si>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</si>
  <si>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</si>
  <si>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</si>
  <si>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</si>
  <si>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</si>
  <si>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</si>
  <si>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</si>
  <si>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</si>
  <si>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</si>
  <si>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</si>
  <si>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</si>
  <si>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</si>
  <si>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</si>
  <si>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</si>
  <si>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</si>
  <si>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</si>
  <si>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</si>
  <si>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</si>
  <si>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</si>
  <si>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</si>
  <si>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</si>
  <si>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</si>
  <si>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</si>
  <si>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</si>
  <si>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</si>
  <si>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</si>
  <si>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</si>
  <si>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</si>
  <si>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</si>
  <si>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</si>
  <si>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</si>
  <si>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</si>
  <si>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</si>
  <si>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</si>
  <si>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</si>
  <si>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</si>
  <si>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</si>
  <si>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</si>
  <si>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</si>
  <si>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</si>
  <si>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</si>
  <si>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</si>
  <si>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</si>
  <si>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</si>
  <si>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</si>
  <si>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</si>
  <si>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</si>
  <si>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</si>
  <si>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</si>
  <si>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</si>
  <si>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</si>
  <si>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</si>
  <si>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</si>
  <si>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</si>
  <si>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</si>
  <si>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</si>
  <si>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</si>
  <si>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</si>
  <si>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</si>
  <si>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</si>
  <si>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</si>
  <si>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</si>
  <si>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</si>
  <si>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</si>
  <si>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</si>
  <si>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</si>
  <si>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</si>
  <si>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</si>
  <si>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</si>
  <si>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</si>
  <si>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</si>
  <si>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</si>
  <si>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</si>
  <si>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</si>
  <si>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</si>
  <si>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</si>
  <si>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</si>
  <si>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</si>
  <si>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</si>
  <si>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</si>
  <si>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</si>
  <si>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</si>
  <si>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</si>
  <si>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</si>
  <si>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</si>
  <si>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</si>
  <si>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</si>
  <si>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</si>
  <si>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</si>
  <si>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</si>
  <si>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</si>
  <si>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</si>
  <si>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</si>
  <si>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</si>
  <si>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</si>
  <si>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</si>
  <si>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</si>
  <si>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</si>
  <si>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</si>
  <si>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</si>
  <si>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</si>
  <si>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</si>
  <si>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</si>
  <si>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</si>
  <si>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</si>
  <si>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</si>
  <si>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</si>
  <si>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</si>
  <si>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</si>
  <si>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</si>
  <si>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</si>
  <si>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</si>
  <si>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</si>
  <si>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</si>
  <si>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</si>
  <si>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</si>
  <si>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</si>
  <si>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</si>
  <si>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</si>
  <si>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</si>
  <si>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</si>
  <si>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</si>
  <si>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</si>
  <si>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</si>
  <si>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</si>
  <si>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</si>
  <si>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</si>
  <si>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</si>
  <si>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</si>
  <si>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</si>
  <si>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</si>
  <si>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</si>
  <si>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</si>
  <si>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</si>
  <si>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</si>
  <si>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</si>
  <si>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</si>
  <si>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</si>
  <si>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</si>
  <si>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</si>
  <si>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</si>
  <si>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</si>
  <si>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</si>
  <si>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</si>
  <si>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</si>
  <si>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</si>
  <si>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</si>
  <si>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</si>
  <si>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</si>
  <si>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</si>
  <si>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</si>
  <si>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</si>
  <si>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</si>
  <si>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</si>
  <si>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</si>
  <si>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</si>
  <si>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</si>
  <si>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</si>
  <si>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</si>
  <si>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</si>
  <si>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</si>
  <si>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</si>
  <si>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</si>
  <si>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</si>
  <si>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</si>
  <si>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</si>
  <si>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</si>
  <si>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</si>
  <si>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</si>
  <si>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</si>
  <si>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</si>
  <si>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</si>
  <si>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</si>
  <si>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</si>
  <si>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</si>
  <si>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</si>
  <si>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</si>
  <si>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</si>
  <si>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</si>
  <si>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</si>
  <si>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</si>
  <si>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</si>
  <si>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</si>
  <si>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</si>
  <si>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</si>
  <si>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</si>
  <si>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</si>
  <si>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</si>
  <si>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</si>
  <si>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</si>
  <si>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</si>
  <si>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</si>
  <si>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</si>
  <si>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</si>
  <si>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</si>
  <si>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</si>
  <si>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</si>
  <si>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</si>
  <si>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</si>
  <si>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</si>
  <si>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</si>
  <si>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</si>
  <si>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</si>
  <si>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</si>
  <si>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</si>
  <si>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</si>
  <si>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</si>
  <si>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</si>
  <si>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</si>
  <si>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</si>
  <si>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</si>
  <si>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</si>
  <si>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</si>
  <si>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</si>
  <si>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</si>
  <si>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</si>
  <si>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</si>
  <si>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</si>
  <si>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</si>
  <si>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</si>
  <si>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</si>
  <si>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</si>
  <si>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</si>
  <si>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</si>
  <si>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</si>
  <si>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</si>
  <si>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</si>
  <si>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</si>
  <si>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</si>
  <si>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</si>
  <si>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</si>
  <si>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</si>
  <si>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</si>
  <si>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</si>
  <si>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</si>
  <si>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</si>
  <si>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</si>
  <si>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</si>
  <si>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</si>
  <si>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</si>
  <si>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</si>
  <si>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</si>
  <si>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</si>
  <si>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</si>
  <si>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</si>
  <si>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</si>
  <si>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</si>
  <si>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</si>
  <si>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</si>
  <si>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</si>
  <si>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</si>
  <si>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</si>
  <si>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</si>
  <si>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</si>
  <si>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</si>
  <si>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</si>
  <si>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</si>
  <si>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</si>
  <si>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</si>
  <si>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</si>
  <si>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</si>
  <si>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</si>
  <si>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</si>
  <si>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</si>
  <si>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</si>
  <si>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</si>
  <si>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</si>
  <si>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</si>
  <si>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</si>
  <si>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</si>
  <si>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</si>
  <si>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</si>
  <si>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</si>
  <si>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</si>
  <si>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</si>
  <si>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</si>
  <si>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</si>
  <si>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</si>
  <si>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</si>
  <si>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</si>
  <si>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</si>
  <si>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</si>
  <si>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</si>
  <si>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</si>
  <si>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</si>
  <si>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</si>
  <si>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</si>
  <si>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</si>
  <si>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</si>
  <si>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</si>
  <si>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</si>
  <si>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</si>
  <si>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</si>
  <si>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</si>
  <si>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</si>
  <si>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</si>
  <si>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</si>
  <si>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</si>
  <si>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</si>
  <si>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</si>
  <si>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</si>
  <si>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</si>
  <si>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</si>
  <si>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</si>
  <si>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</si>
  <si>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</si>
  <si>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</si>
  <si>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</si>
  <si>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</si>
  <si>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</si>
  <si>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</si>
  <si>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</si>
  <si>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</si>
  <si>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</si>
  <si>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</si>
  <si>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</si>
  <si>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</si>
  <si>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</si>
  <si>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</si>
  <si>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</si>
  <si>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</si>
  <si>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</si>
  <si>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</si>
  <si>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</si>
  <si>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</si>
  <si>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</si>
  <si>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</si>
  <si>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</si>
  <si>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</si>
  <si>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</si>
  <si>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</si>
  <si>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</si>
  <si>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</si>
  <si>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</si>
  <si>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</si>
  <si>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</si>
  <si>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</si>
  <si>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</si>
  <si>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</si>
  <si>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</si>
  <si>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</si>
  <si>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</si>
  <si>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</si>
  <si>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</si>
  <si>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</si>
  <si>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</si>
  <si>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</si>
  <si>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</si>
  <si>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</si>
  <si>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</si>
  <si>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</si>
  <si>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</si>
  <si>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</si>
  <si>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</si>
  <si>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</si>
  <si>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</si>
  <si>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</si>
  <si>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</si>
  <si>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</si>
  <si>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</si>
  <si>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</si>
  <si>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</si>
  <si>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</si>
  <si>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</si>
  <si>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</si>
  <si>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</si>
  <si>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</si>
  <si>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</si>
  <si>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</si>
  <si>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</si>
  <si>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</si>
  <si>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</si>
  <si>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</si>
  <si>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</si>
  <si>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</si>
  <si>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</si>
  <si>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</si>
  <si>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</si>
  <si>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</si>
  <si>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</si>
  <si>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</si>
  <si>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</si>
  <si>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</si>
  <si>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</si>
  <si>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</si>
  <si>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</si>
  <si>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</si>
  <si>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</si>
  <si>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</si>
  <si>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</si>
  <si>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</si>
  <si>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</si>
  <si>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</si>
  <si>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</si>
  <si>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</si>
  <si>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</si>
  <si>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</si>
  <si>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</si>
  <si>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</si>
  <si>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</si>
  <si>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</si>
  <si>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</si>
  <si>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</si>
  <si>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</si>
  <si>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</si>
  <si>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</si>
  <si>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</si>
  <si>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</si>
  <si>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</si>
  <si>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</si>
  <si>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</si>
  <si>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</si>
  <si>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</si>
  <si>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</si>
  <si>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</si>
  <si>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</si>
  <si>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</si>
  <si>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</si>
  <si>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</si>
  <si>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</si>
  <si>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</si>
  <si>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</si>
  <si>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</si>
  <si>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</si>
  <si>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</si>
  <si>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</si>
  <si>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</si>
  <si>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</si>
  <si>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</si>
  <si>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</si>
  <si>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</si>
  <si>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</si>
  <si>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</si>
  <si>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</si>
  <si>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</si>
  <si>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</si>
  <si>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</si>
  <si>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</si>
  <si>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</si>
  <si>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</si>
  <si>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</si>
  <si>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</si>
  <si>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</si>
  <si>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</si>
  <si>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</si>
  <si>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</si>
  <si>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</si>
  <si>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</si>
  <si>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</si>
  <si>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</si>
  <si>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</si>
  <si>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</si>
  <si>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</si>
  <si>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</si>
  <si>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</si>
  <si>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</si>
  <si>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</si>
  <si>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</si>
  <si>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</si>
  <si>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</si>
  <si>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</si>
  <si>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</si>
  <si>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</si>
  <si>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</si>
  <si>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</si>
  <si>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</si>
  <si>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</si>
  <si>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</si>
  <si>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</si>
  <si>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</si>
  <si>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</si>
  <si>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</si>
  <si>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</si>
  <si>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</si>
  <si>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</si>
  <si>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</si>
  <si>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</si>
  <si>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</si>
  <si>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</si>
  <si>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</si>
  <si>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</si>
  <si>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</si>
  <si>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</si>
  <si>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</si>
  <si>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</si>
  <si>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</si>
  <si>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</si>
  <si>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</si>
  <si>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</si>
  <si>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</si>
  <si>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</si>
  <si>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</si>
  <si>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</si>
  <si>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</si>
  <si>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</si>
  <si>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</si>
  <si>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</si>
  <si>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</si>
  <si>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</si>
  <si>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</si>
  <si>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</si>
  <si>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</si>
  <si>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</si>
  <si>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</si>
  <si>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</si>
  <si>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</si>
  <si>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</si>
  <si>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</si>
  <si>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</si>
  <si>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</si>
  <si>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</si>
  <si>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</si>
  <si>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</si>
  <si>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</si>
  <si>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</si>
  <si>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</si>
  <si>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</si>
  <si>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</si>
  <si>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</si>
  <si>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</si>
  <si>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</si>
  <si>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</si>
  <si>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</si>
  <si>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</si>
  <si>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</si>
  <si>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</si>
  <si>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</si>
  <si>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</si>
  <si>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</si>
  <si>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</si>
  <si>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</si>
  <si>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</si>
  <si>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</si>
  <si>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</si>
  <si>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</si>
  <si>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</si>
  <si>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</si>
  <si>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</si>
  <si>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</si>
  <si>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</si>
  <si>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</si>
  <si>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</si>
  <si>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</si>
  <si>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</si>
  <si>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</si>
  <si>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</si>
  <si>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</si>
  <si>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</si>
  <si>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</si>
  <si>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</si>
  <si>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</si>
  <si>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</si>
  <si>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</si>
  <si>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</si>
  <si>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</si>
  <si>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</si>
  <si>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</si>
  <si>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</si>
  <si>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</si>
  <si>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</si>
  <si>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</si>
  <si>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</si>
  <si>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</si>
  <si>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</si>
  <si>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</si>
  <si>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</si>
  <si>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</si>
  <si>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</si>
  <si>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</si>
  <si>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</si>
  <si>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</si>
  <si>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</si>
  <si>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</si>
  <si>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</si>
  <si>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</si>
  <si>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</si>
  <si>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</si>
  <si>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</si>
  <si>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</si>
  <si>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</si>
  <si>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</si>
  <si>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</si>
  <si>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</si>
  <si>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</si>
  <si>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</si>
  <si>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</si>
  <si>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</si>
  <si>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</si>
  <si>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</si>
  <si>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</si>
  <si>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</si>
  <si>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</si>
  <si>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</si>
  <si>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</si>
  <si>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</si>
  <si>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</si>
  <si>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</si>
  <si>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</si>
  <si>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</si>
  <si>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</si>
  <si>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</si>
  <si>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</si>
  <si>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</si>
  <si>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</si>
  <si>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</si>
  <si>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</si>
  <si>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</si>
  <si>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</si>
  <si>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</si>
  <si>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</si>
  <si>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</si>
  <si>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</si>
  <si>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</si>
  <si>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</si>
  <si>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</si>
  <si>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</si>
  <si>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</si>
  <si>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</si>
  <si>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</si>
  <si>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</si>
  <si>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</si>
  <si>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</si>
  <si>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</si>
  <si>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</si>
  <si>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</si>
  <si>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</si>
  <si>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</si>
  <si>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</si>
  <si>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</si>
  <si>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</si>
  <si>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</si>
  <si>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</si>
  <si>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</si>
  <si>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</si>
  <si>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</si>
  <si>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</si>
  <si>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</si>
  <si>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</si>
  <si>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</si>
  <si>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</si>
  <si>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</si>
  <si>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</si>
  <si>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</si>
  <si>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</si>
  <si>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</si>
  <si>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</si>
  <si>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</si>
  <si>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</si>
  <si>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</si>
  <si>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</si>
  <si>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</si>
  <si>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</si>
  <si>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</si>
  <si>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</si>
  <si>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</si>
  <si>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</si>
  <si>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</si>
  <si>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</si>
  <si>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</si>
  <si>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</si>
  <si>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</si>
  <si>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</si>
  <si>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</si>
  <si>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</si>
  <si>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</si>
  <si>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</si>
  <si>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</si>
  <si>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</si>
  <si>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</si>
  <si>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</si>
  <si>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</si>
  <si>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</si>
  <si>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</si>
  <si>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</si>
  <si>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</si>
  <si>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</si>
  <si>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</si>
  <si>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</si>
  <si>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</si>
  <si>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</si>
  <si>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</si>
  <si>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</si>
  <si>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</si>
  <si>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</si>
  <si>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</si>
  <si>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</si>
  <si>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</si>
  <si>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</si>
  <si>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</si>
  <si>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</si>
  <si>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</si>
  <si>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</si>
  <si>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</si>
  <si>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</si>
  <si>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</si>
  <si>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</si>
  <si>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</si>
  <si>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</si>
  <si>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</si>
  <si>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</si>
  <si>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</si>
  <si>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</si>
  <si>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</si>
  <si>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</si>
  <si>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</si>
  <si>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</si>
  <si>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</si>
  <si>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</si>
  <si>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</si>
  <si>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</si>
  <si>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</si>
  <si>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</si>
  <si>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</si>
  <si>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</si>
  <si>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</si>
  <si>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</si>
  <si>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</si>
  <si>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</si>
  <si>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</si>
  <si>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</si>
  <si>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</si>
  <si>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</si>
  <si>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</si>
  <si>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</si>
  <si>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</si>
  <si>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</si>
  <si>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</si>
  <si>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</si>
  <si>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</si>
  <si>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</si>
  <si>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</si>
  <si>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</si>
  <si>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</si>
  <si>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</si>
  <si>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</si>
  <si>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</si>
  <si>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</si>
  <si>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</si>
  <si>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</si>
  <si>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</si>
  <si>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</si>
  <si>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</si>
  <si>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</si>
  <si>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</si>
  <si>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</si>
  <si>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</si>
  <si>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</si>
  <si>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</si>
  <si>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</si>
  <si>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</si>
  <si>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</si>
  <si>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</si>
  <si>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</si>
  <si>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</si>
  <si>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</si>
  <si>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</si>
  <si>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</si>
  <si>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</si>
  <si>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</si>
  <si>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</si>
  <si>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</si>
  <si>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</si>
  <si>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</si>
  <si>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</si>
  <si>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</si>
  <si>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</si>
  <si>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</si>
  <si>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</si>
  <si>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</si>
  <si>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</si>
  <si>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</si>
  <si>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</si>
  <si>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</si>
  <si>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</si>
  <si>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</si>
  <si>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</si>
  <si>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</si>
  <si>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</si>
  <si>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</si>
  <si>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</si>
  <si>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</si>
  <si>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</si>
  <si>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</si>
  <si>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</si>
  <si>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</si>
  <si>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</si>
  <si>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</si>
  <si>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</si>
  <si>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</si>
  <si>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</si>
  <si>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</si>
  <si>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</si>
  <si>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</si>
  <si>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</si>
  <si>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</si>
  <si>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</si>
  <si>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</si>
  <si>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</si>
  <si>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</si>
  <si>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</si>
  <si>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</si>
  <si>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</si>
  <si>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</si>
  <si>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</si>
  <si>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</si>
  <si>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</si>
  <si>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</si>
  <si>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</si>
  <si>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</si>
  <si>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</si>
  <si>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</si>
  <si>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</si>
  <si>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</si>
  <si>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</si>
  <si>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</si>
  <si>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</si>
  <si>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</si>
  <si>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</si>
  <si>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</si>
  <si>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</si>
  <si>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</si>
  <si>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</si>
  <si>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</si>
  <si>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</si>
  <si>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</si>
  <si>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</si>
  <si>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</si>
  <si>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</si>
  <si>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</si>
  <si>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</si>
  <si>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</si>
  <si>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</si>
  <si>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</si>
  <si>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</si>
  <si>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</si>
  <si>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</si>
  <si>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</si>
  <si>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</si>
  <si>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</si>
  <si>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</si>
  <si>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</si>
  <si>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</si>
  <si>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</si>
  <si>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</si>
  <si>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</si>
  <si>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</si>
  <si>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</si>
  <si>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</si>
  <si>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</si>
  <si>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</si>
  <si>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</si>
  <si>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</si>
  <si>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</si>
  <si>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</si>
  <si>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</si>
  <si>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</si>
  <si>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</si>
  <si>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</si>
  <si>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</si>
  <si>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</si>
  <si>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</si>
  <si>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</si>
  <si>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</si>
  <si>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</si>
  <si>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</si>
  <si>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</si>
  <si>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</si>
  <si>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</si>
  <si>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</si>
  <si>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</si>
  <si>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</si>
  <si>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</si>
  <si>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</si>
  <si>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</si>
  <si>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</si>
  <si>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</si>
  <si>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</si>
  <si>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</si>
  <si>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</si>
  <si>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</si>
  <si>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</si>
  <si>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</si>
  <si>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</si>
  <si>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</si>
  <si>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</si>
  <si>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</si>
  <si>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</si>
  <si>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</si>
  <si>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</si>
  <si>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</si>
  <si>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</si>
  <si>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</si>
  <si>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</si>
  <si>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</si>
  <si>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</si>
  <si>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</si>
  <si>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</si>
  <si>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</si>
  <si>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</si>
  <si>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</si>
  <si>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</si>
  <si>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</si>
  <si>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</si>
  <si>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</si>
  <si>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</si>
  <si>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</si>
  <si>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</si>
  <si>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</si>
  <si>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</si>
  <si>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</si>
  <si>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</si>
  <si>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</si>
  <si>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</si>
  <si>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</si>
  <si>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</si>
  <si>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</si>
  <si>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</si>
  <si>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</si>
  <si>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</si>
  <si>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</si>
  <si>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</si>
  <si>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</si>
  <si>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</si>
  <si>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</si>
  <si>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</si>
  <si>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</si>
  <si>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</si>
  <si>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</si>
  <si>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</si>
  <si>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</si>
  <si>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</si>
  <si>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</si>
  <si>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</si>
  <si>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</si>
  <si>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</si>
  <si>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</si>
  <si>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</si>
  <si>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</si>
  <si>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</si>
  <si>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</si>
  <si>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</si>
  <si>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</si>
  <si>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</si>
  <si>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</si>
  <si>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</si>
  <si>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</si>
  <si>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</si>
  <si>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</si>
  <si>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</si>
  <si>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</si>
  <si>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</si>
  <si>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</si>
  <si>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</si>
  <si>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</si>
  <si>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</si>
  <si>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</si>
  <si>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</si>
  <si>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</si>
  <si>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</si>
  <si>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</si>
  <si>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</si>
  <si>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</si>
  <si>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</si>
  <si>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</si>
  <si>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</si>
  <si>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</si>
  <si>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</si>
  <si>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</si>
  <si>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</si>
  <si>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</si>
  <si>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</si>
  <si>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</si>
  <si>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</si>
  <si>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</si>
  <si>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</si>
  <si>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</si>
  <si>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</si>
  <si>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</si>
  <si>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</si>
  <si>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</si>
  <si>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</si>
  <si>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</si>
  <si>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</si>
  <si>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</si>
  <si>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</si>
  <si>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</si>
  <si>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</si>
  <si>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</si>
  <si>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</si>
  <si>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</si>
  <si>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</si>
  <si>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</si>
  <si>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</si>
  <si>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</si>
  <si>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</si>
  <si>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</si>
  <si>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</si>
  <si>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</si>
  <si>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</si>
  <si>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</si>
  <si>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</si>
  <si>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</si>
  <si>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</si>
  <si>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</si>
  <si>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</si>
  <si>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</si>
  <si>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</si>
  <si>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</si>
  <si>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</si>
  <si>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</si>
  <si>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</si>
  <si>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</si>
  <si>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</si>
  <si>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</si>
  <si>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</si>
  <si>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</si>
  <si>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</si>
  <si>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</si>
  <si>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</si>
  <si>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</si>
  <si>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</si>
  <si>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</si>
  <si>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</si>
  <si>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</si>
  <si>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</si>
  <si>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</si>
  <si>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</si>
  <si>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</si>
  <si>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</si>
  <si>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</si>
  <si>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</si>
  <si>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</si>
  <si>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</si>
  <si>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</si>
  <si>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</si>
  <si>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</si>
  <si>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</si>
  <si>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</si>
  <si>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</si>
  <si>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</si>
  <si>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</si>
  <si>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</si>
  <si>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</si>
  <si>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</si>
  <si>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</si>
  <si>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</si>
  <si>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</si>
  <si>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</si>
  <si>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</si>
  <si>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</si>
  <si>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</si>
  <si>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</si>
  <si>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</si>
  <si>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</si>
  <si>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</si>
  <si>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</si>
  <si>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</si>
  <si>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</si>
  <si>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</si>
  <si>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</si>
  <si>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</si>
  <si>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</si>
  <si>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</si>
  <si>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</si>
  <si>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</si>
  <si>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</si>
  <si>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</si>
  <si>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</si>
  <si>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</si>
  <si>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</si>
  <si>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</si>
  <si>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</si>
  <si>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</si>
  <si>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</si>
  <si>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</si>
  <si>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</si>
  <si>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</si>
  <si>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</si>
  <si>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</si>
  <si>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</si>
  <si>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</si>
  <si>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</si>
  <si>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</si>
  <si>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</si>
  <si>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</si>
  <si>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</si>
  <si>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</si>
  <si>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</si>
  <si>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</si>
  <si>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</si>
  <si>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</si>
  <si>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</si>
  <si>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</si>
  <si>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</si>
  <si>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</si>
  <si>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</si>
  <si>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</si>
  <si>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</si>
  <si>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</si>
  <si>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</si>
  <si>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</si>
  <si>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</si>
  <si>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</si>
  <si>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</si>
  <si>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</si>
  <si>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</si>
  <si>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</si>
  <si>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</si>
  <si>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</si>
  <si>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</si>
  <si>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</si>
  <si>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</si>
  <si>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</si>
  <si>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</si>
  <si>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</si>
  <si>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</si>
  <si>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</si>
  <si>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</si>
  <si>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</si>
  <si>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</si>
  <si>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</si>
  <si>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</si>
  <si>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</si>
  <si>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</si>
  <si>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</si>
  <si>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</si>
  <si>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</si>
  <si>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</si>
  <si>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</si>
  <si>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</si>
  <si>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</si>
  <si>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</si>
  <si>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</si>
  <si>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</si>
  <si>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</si>
  <si>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</si>
  <si>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</si>
  <si>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</si>
  <si>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</si>
  <si>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</si>
  <si>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</si>
  <si>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</si>
  <si>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</si>
  <si>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</si>
  <si>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</si>
  <si>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</si>
  <si>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</si>
  <si>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</si>
  <si>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</si>
  <si>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</si>
  <si>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</si>
  <si>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</si>
  <si>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</si>
  <si>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</si>
  <si>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</si>
  <si>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</si>
  <si>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</si>
  <si>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</si>
  <si>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</si>
  <si>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</si>
  <si>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</si>
  <si>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</si>
  <si>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</si>
  <si>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</si>
  <si>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</si>
  <si>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</si>
  <si>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</si>
  <si>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</si>
  <si>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</si>
  <si>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</si>
  <si>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</si>
  <si>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</si>
  <si>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</si>
  <si>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</si>
  <si>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</si>
  <si>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</si>
  <si>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</si>
  <si>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</si>
  <si>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</si>
  <si>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</si>
  <si>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</si>
  <si>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</si>
  <si>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</si>
  <si>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</si>
  <si>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</si>
  <si>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</si>
  <si>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</si>
  <si>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</si>
  <si>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</si>
  <si>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</si>
  <si>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</si>
  <si>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</si>
  <si>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</si>
  <si>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</si>
  <si>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</si>
  <si>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</si>
  <si>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</si>
  <si>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</si>
  <si>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</si>
  <si>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</si>
  <si>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</si>
  <si>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</si>
  <si>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</si>
  <si>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</si>
  <si>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</si>
  <si>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</si>
  <si>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</si>
  <si>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</si>
  <si>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</si>
  <si>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</si>
  <si>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</si>
  <si>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</si>
  <si>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</si>
  <si>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</si>
  <si>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</si>
  <si>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</si>
  <si>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</si>
  <si>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</si>
  <si>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</si>
  <si>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</si>
  <si>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</si>
  <si>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</si>
  <si>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</si>
  <si>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</si>
  <si>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</si>
  <si>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</si>
  <si>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</si>
  <si>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</si>
  <si>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</si>
  <si>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</si>
  <si>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</si>
  <si>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</si>
  <si>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</si>
  <si>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</si>
  <si>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</si>
  <si>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</si>
  <si>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</si>
  <si>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</si>
  <si>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</si>
  <si>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</si>
  <si>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</si>
  <si>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</si>
  <si>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</si>
  <si>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</si>
  <si>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</si>
  <si>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</si>
  <si>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</si>
  <si>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</si>
  <si>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</si>
  <si>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</si>
  <si>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</si>
  <si>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</si>
  <si>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</si>
  <si>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</si>
  <si>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</si>
  <si>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</si>
  <si>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</si>
  <si>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</si>
  <si>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</si>
  <si>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</si>
  <si>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</si>
  <si>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</si>
  <si>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</si>
  <si>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</si>
  <si>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</si>
  <si>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</si>
  <si>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</si>
  <si>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</si>
  <si>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</si>
  <si>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</si>
  <si>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</si>
  <si>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</si>
  <si>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</si>
  <si>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</si>
  <si>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</si>
  <si>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</si>
  <si>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</si>
  <si>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</si>
  <si>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</si>
  <si>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</si>
  <si>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</si>
  <si>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</si>
  <si>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</si>
  <si>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</si>
  <si>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</si>
  <si>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</si>
  <si>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</si>
  <si>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</si>
  <si>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</si>
  <si>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</si>
  <si>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</si>
  <si>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</si>
  <si>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</si>
  <si>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</si>
  <si>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</si>
  <si>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</si>
  <si>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</si>
  <si>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</si>
  <si>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</si>
  <si>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</si>
  <si>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</si>
  <si>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</si>
  <si>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</si>
  <si>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</si>
  <si>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</si>
  <si>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</si>
  <si>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</si>
  <si>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</si>
  <si>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</si>
  <si>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</si>
  <si>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</si>
  <si>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</si>
  <si>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</si>
  <si>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</si>
  <si>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</si>
  <si>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</si>
  <si>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</si>
  <si>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</si>
  <si>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</si>
  <si>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</si>
  <si>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</si>
  <si>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</si>
  <si>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</si>
  <si>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</si>
  <si>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</si>
  <si>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</si>
  <si>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</si>
  <si>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</si>
  <si>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</si>
  <si>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</si>
  <si>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</si>
  <si>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</si>
  <si>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</si>
  <si>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</si>
  <si>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</si>
  <si>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</si>
  <si>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</si>
  <si>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</si>
  <si>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</si>
  <si>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</si>
  <si>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</si>
  <si>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</si>
  <si>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</si>
  <si>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</si>
  <si>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</si>
  <si>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</si>
  <si>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</si>
  <si>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</si>
  <si>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</si>
  <si>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</si>
  <si>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</si>
  <si>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</si>
  <si>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</si>
  <si>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</si>
  <si>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</si>
  <si>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</si>
  <si>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</si>
  <si>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</si>
  <si>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</si>
  <si>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</si>
  <si>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</si>
  <si>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</si>
  <si>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</si>
  <si>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</si>
  <si>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</si>
  <si>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</si>
  <si>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</si>
  <si>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</si>
  <si>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</si>
  <si>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</si>
  <si>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</si>
  <si>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</si>
  <si>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</si>
  <si>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</si>
  <si>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</si>
  <si>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</si>
  <si>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</si>
  <si>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</si>
  <si>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</si>
  <si>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</si>
  <si>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</si>
  <si>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</si>
  <si>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</si>
  <si>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</si>
  <si>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</si>
  <si>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</si>
  <si>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</si>
  <si>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</si>
  <si>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</si>
  <si>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</si>
  <si>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</si>
  <si>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</si>
  <si>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</si>
  <si>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</si>
  <si>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</si>
  <si>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</si>
  <si>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</si>
  <si>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</si>
  <si>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</si>
  <si>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</si>
  <si>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</si>
  <si>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</si>
  <si>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</si>
  <si>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</si>
  <si>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</si>
  <si>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</si>
  <si>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</si>
  <si>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</si>
  <si>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</si>
  <si>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</si>
  <si>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</si>
  <si>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</si>
  <si>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</si>
  <si>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</si>
  <si>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</si>
  <si>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</si>
  <si>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</si>
  <si>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</si>
  <si>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</si>
  <si>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</si>
  <si>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</si>
  <si>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</si>
  <si>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</si>
  <si>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</si>
  <si>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</si>
  <si>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</si>
  <si>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</si>
  <si>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</si>
  <si>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</si>
  <si>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</si>
  <si>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</si>
  <si>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</si>
  <si>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</si>
  <si>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</si>
  <si>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</si>
  <si>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</si>
  <si>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</si>
  <si>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</si>
  <si>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</si>
  <si>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</si>
  <si>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</si>
  <si>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</si>
  <si>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</si>
  <si>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</si>
  <si>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</si>
  <si>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</si>
  <si>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</si>
  <si>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</si>
  <si>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</si>
  <si>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</si>
  <si>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</si>
  <si>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</si>
  <si>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</si>
  <si>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</si>
  <si>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</si>
  <si>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</si>
  <si>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</si>
  <si>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</si>
  <si>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</si>
  <si>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</si>
  <si>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</si>
  <si>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</si>
  <si>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</si>
  <si>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</si>
  <si>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</si>
  <si>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</si>
  <si>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</si>
  <si>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</si>
  <si>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</si>
  <si>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</si>
  <si>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</si>
  <si>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</si>
  <si>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</si>
  <si>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</si>
  <si>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</si>
  <si>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</si>
  <si>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</si>
  <si>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</si>
  <si>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</si>
  <si>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</si>
  <si>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</si>
  <si>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</si>
  <si>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</si>
  <si>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</si>
  <si>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</si>
  <si>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</si>
  <si>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</si>
  <si>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</si>
  <si>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</si>
  <si>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</si>
  <si>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</si>
  <si>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</si>
  <si>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</si>
  <si>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</si>
  <si>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</si>
  <si>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</si>
  <si>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</si>
  <si>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</si>
  <si>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</si>
  <si>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</si>
  <si>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</si>
  <si>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</si>
  <si>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</si>
  <si>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</si>
  <si>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</si>
  <si>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</si>
  <si>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</si>
  <si>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</si>
  <si>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</si>
  <si>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</si>
  <si>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</si>
  <si>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</si>
  <si>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</si>
  <si>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</si>
  <si>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</si>
  <si>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</si>
  <si>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</si>
  <si>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</si>
  <si>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</si>
  <si>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</si>
  <si>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</si>
  <si>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</si>
  <si>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</si>
  <si>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</si>
  <si>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</si>
  <si>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</si>
  <si>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</si>
  <si>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</si>
  <si>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</si>
  <si>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</si>
  <si>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</si>
  <si>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</si>
  <si>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</si>
  <si>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</si>
  <si>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</si>
  <si>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</si>
  <si>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</si>
  <si>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</si>
  <si>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</si>
  <si>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</si>
  <si>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</si>
  <si>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</si>
  <si>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</si>
  <si>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</si>
  <si>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</si>
  <si>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</si>
  <si>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</si>
  <si>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</si>
  <si>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</si>
  <si>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</si>
  <si>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</si>
  <si>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</si>
  <si>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</si>
  <si>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</si>
  <si>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</si>
  <si>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</si>
  <si>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</si>
  <si>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</si>
  <si>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</si>
  <si>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</si>
  <si>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</si>
  <si>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</si>
  <si>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</si>
  <si>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</si>
  <si>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</si>
  <si>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</si>
  <si>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</si>
  <si>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</si>
  <si>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</si>
  <si>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</si>
  <si>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</si>
  <si>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</si>
  <si>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</si>
  <si>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</si>
  <si>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</si>
  <si>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</si>
  <si>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</si>
  <si>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</si>
  <si>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</si>
  <si>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</si>
  <si>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</si>
  <si>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</si>
  <si>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</si>
  <si>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</si>
  <si>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</si>
  <si>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</si>
  <si>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</si>
  <si>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</si>
  <si>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</si>
  <si>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</si>
  <si>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</si>
  <si>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</si>
  <si>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</si>
  <si>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</si>
  <si>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</si>
  <si>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</si>
  <si>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</si>
  <si>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</si>
  <si>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</si>
  <si>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</si>
  <si>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</si>
  <si>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</si>
  <si>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</si>
  <si>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</si>
  <si>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</si>
  <si>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</si>
  <si>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</si>
  <si>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</si>
  <si>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</si>
  <si>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</si>
  <si>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</si>
  <si>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</si>
  <si>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</si>
  <si>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</si>
  <si>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</si>
  <si>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</si>
  <si>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</si>
  <si>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</si>
  <si>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</si>
  <si>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</si>
  <si>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</si>
  <si>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</si>
  <si>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</si>
  <si>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</si>
  <si>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</si>
  <si>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</si>
  <si>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</si>
  <si>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</si>
  <si>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</si>
  <si>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</si>
  <si>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</si>
  <si>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</si>
  <si>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</si>
  <si>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</si>
  <si>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</si>
  <si>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</si>
  <si>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</si>
  <si>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</si>
  <si>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</si>
  <si>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</si>
  <si>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</si>
  <si>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</si>
  <si>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</si>
  <si>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</si>
  <si>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</si>
  <si>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</si>
  <si>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</si>
  <si>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</si>
  <si>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</si>
  <si>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</si>
  <si>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</si>
  <si>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</si>
  <si>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</si>
  <si>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</si>
  <si>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</si>
  <si>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</si>
  <si>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</si>
  <si>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</si>
  <si>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</si>
  <si>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</si>
  <si>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</si>
  <si>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</si>
  <si>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</si>
  <si>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</si>
  <si>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</si>
  <si>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</si>
  <si>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</si>
  <si>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</si>
  <si>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</si>
  <si>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</si>
  <si>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</si>
  <si>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</si>
  <si>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</si>
  <si>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</si>
  <si>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</si>
  <si>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</si>
  <si>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</si>
  <si>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</si>
  <si>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</si>
  <si>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</si>
  <si>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</si>
  <si>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</si>
  <si>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</si>
  <si>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</si>
  <si>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</si>
  <si>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</si>
  <si>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</si>
  <si>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</si>
  <si>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</si>
  <si>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</si>
  <si>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</si>
  <si>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</si>
  <si>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</si>
  <si>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</si>
  <si>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</si>
  <si>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</si>
  <si>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</si>
  <si>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</si>
  <si>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</si>
  <si>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</si>
  <si>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</si>
  <si>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</si>
  <si>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</si>
  <si>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</si>
  <si>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</si>
  <si>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</si>
  <si>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</si>
  <si>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</si>
  <si>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</si>
  <si>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</si>
  <si>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</si>
  <si>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</si>
  <si>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</si>
  <si>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</si>
  <si>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</si>
  <si>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</si>
  <si>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</si>
  <si>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</si>
  <si>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</si>
  <si>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</si>
  <si>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</si>
  <si>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</si>
  <si>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</si>
  <si>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</si>
  <si>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</si>
  <si>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</si>
  <si>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</si>
  <si>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</si>
  <si>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</si>
  <si>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</si>
  <si>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</si>
  <si>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</si>
  <si>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</si>
  <si>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</si>
  <si>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</si>
  <si>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</si>
  <si>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</si>
  <si>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</si>
  <si>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</si>
  <si>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</si>
  <si>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</si>
  <si>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</si>
  <si>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</si>
  <si>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</si>
  <si>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</si>
  <si>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</si>
  <si>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</si>
  <si>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</si>
  <si>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</si>
  <si>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</si>
  <si>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</si>
  <si>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</si>
  <si>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</si>
  <si>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</si>
  <si>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</si>
  <si>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</si>
  <si>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</si>
  <si>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</si>
  <si>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</si>
  <si>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</si>
  <si>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</si>
  <si>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</si>
  <si>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</si>
  <si>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</si>
  <si>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</si>
  <si>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</si>
  <si>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</si>
  <si>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</si>
  <si>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</si>
  <si>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</si>
  <si>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</si>
  <si>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</si>
  <si>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</si>
  <si>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</si>
  <si>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</si>
  <si>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</si>
  <si>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</si>
  <si>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</si>
  <si>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</si>
  <si>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</si>
  <si>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</si>
  <si>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</si>
  <si>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</si>
  <si>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</si>
  <si>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</si>
  <si>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</si>
  <si>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</si>
  <si>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</si>
  <si>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</si>
  <si>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</si>
  <si>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</si>
  <si>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</si>
  <si>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</si>
  <si>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</si>
  <si>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</si>
  <si>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</si>
  <si>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</si>
  <si>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</si>
  <si>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</si>
  <si>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</si>
  <si>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</si>
  <si>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</si>
  <si>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</si>
  <si>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</si>
  <si>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</si>
  <si>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</si>
  <si>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</si>
  <si>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</si>
  <si>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</si>
  <si>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</si>
  <si>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</si>
  <si>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</si>
  <si>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</si>
  <si>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</si>
  <si>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</si>
  <si>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</si>
  <si>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</si>
  <si>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</si>
  <si>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</si>
  <si>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</si>
  <si>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</si>
  <si>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</si>
  <si>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</si>
  <si>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</si>
  <si>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</si>
  <si>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</si>
  <si>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</si>
  <si>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</si>
  <si>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</si>
  <si>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</si>
  <si>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</si>
  <si>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</si>
  <si>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</si>
  <si>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</si>
  <si>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</si>
  <si>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</si>
  <si>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</si>
  <si>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</si>
  <si>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</si>
  <si>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</si>
  <si>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</si>
  <si>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</si>
  <si>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</si>
  <si>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</si>
  <si>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</si>
  <si>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</si>
  <si>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</si>
  <si>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</si>
  <si>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</si>
  <si>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</si>
  <si>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</si>
  <si>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</si>
  <si>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</si>
  <si>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</si>
  <si>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</si>
  <si>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</si>
  <si>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</si>
  <si>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</si>
  <si>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</si>
  <si>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</si>
  <si>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</si>
  <si>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</si>
  <si>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</si>
  <si>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</si>
  <si>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</si>
  <si>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</si>
  <si>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</si>
  <si>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</si>
  <si>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</si>
  <si>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</si>
  <si>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</si>
  <si>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</si>
  <si>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</si>
  <si>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</si>
  <si>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</si>
  <si>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</si>
  <si>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</si>
  <si>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</si>
  <si>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</si>
  <si>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</si>
  <si>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</si>
  <si>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</si>
  <si>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</si>
  <si>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</si>
  <si>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</si>
  <si>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</si>
  <si>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</si>
  <si>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</si>
  <si>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</si>
  <si>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</si>
  <si>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</si>
  <si>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</si>
  <si>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</si>
  <si>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</si>
  <si>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</si>
  <si>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</si>
  <si>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</si>
  <si>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</si>
  <si>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</si>
  <si>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</si>
  <si>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</si>
  <si>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</si>
  <si>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</si>
  <si>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</si>
  <si>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</si>
  <si>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</si>
  <si>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</si>
  <si>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</si>
  <si>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</si>
  <si>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</si>
  <si>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</si>
  <si>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</si>
  <si>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</si>
  <si>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</si>
  <si>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</si>
  <si>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</si>
  <si>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</si>
  <si>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</si>
  <si>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</si>
  <si>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</si>
  <si>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</si>
  <si>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</si>
  <si>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</si>
  <si>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</si>
  <si>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</si>
  <si>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</si>
  <si>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</si>
  <si>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</si>
  <si>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</si>
  <si>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</si>
  <si>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</si>
  <si>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</si>
  <si>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</si>
  <si>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</si>
  <si>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</si>
  <si>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</si>
  <si>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</si>
  <si>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</si>
  <si>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</si>
  <si>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</si>
  <si>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</si>
  <si>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</si>
  <si>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</si>
  <si>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</si>
  <si>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</si>
  <si>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</si>
  <si>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</si>
  <si>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</si>
  <si>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</si>
  <si>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</si>
  <si>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</si>
  <si>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</si>
  <si>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</si>
  <si>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</si>
  <si>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</si>
  <si>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</si>
  <si>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</si>
  <si>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</si>
  <si>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</si>
  <si>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</si>
  <si>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</si>
  <si>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</si>
  <si>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</si>
  <si>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</si>
  <si>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</si>
  <si>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</si>
  <si>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</si>
  <si>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</si>
  <si>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</si>
  <si>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</si>
  <si>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</si>
  <si>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</si>
  <si>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</si>
  <si>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</si>
  <si>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</si>
  <si>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</si>
  <si>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</si>
  <si>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</si>
  <si>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</si>
  <si>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</si>
  <si>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</si>
  <si>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</si>
  <si>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</si>
  <si>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</si>
  <si>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</si>
  <si>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</si>
  <si>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</si>
  <si>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</si>
  <si>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</si>
  <si>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</si>
  <si>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</si>
  <si>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</si>
  <si>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</si>
  <si>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</si>
  <si>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</si>
  <si>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</si>
  <si>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</si>
  <si>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</si>
  <si>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</si>
  <si>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</si>
  <si>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</si>
  <si>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</si>
  <si>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</si>
  <si>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</si>
  <si>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</si>
  <si>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</si>
  <si>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</si>
  <si>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</si>
  <si>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</si>
  <si>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</si>
  <si>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</si>
  <si>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</si>
  <si>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</si>
  <si>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</si>
  <si>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</si>
  <si>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</si>
  <si>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</si>
  <si>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</si>
  <si>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</si>
  <si>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</si>
  <si>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</si>
  <si>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</si>
  <si>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</si>
  <si>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</si>
  <si>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</si>
  <si>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</si>
  <si>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</si>
  <si>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</si>
  <si>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</si>
  <si>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</si>
  <si>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</si>
  <si>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</si>
  <si>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</si>
  <si>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</si>
  <si>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</si>
  <si>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</si>
  <si>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</si>
  <si>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</si>
  <si>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</si>
  <si>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</si>
  <si>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</si>
  <si>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</si>
  <si>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</si>
  <si>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</si>
  <si>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</si>
  <si>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</si>
  <si>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</si>
  <si>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</si>
  <si>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</si>
  <si>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</si>
  <si>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</si>
  <si>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</si>
  <si>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</si>
  <si>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</si>
  <si>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</si>
  <si>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</si>
  <si>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</si>
  <si>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</si>
  <si>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</si>
  <si>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</si>
  <si>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</si>
  <si>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</si>
  <si>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</si>
  <si>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</si>
  <si>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</si>
  <si>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</si>
  <si>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</si>
  <si>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</si>
  <si>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</si>
  <si>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</si>
  <si>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</si>
  <si>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</si>
  <si>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</si>
  <si>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</si>
  <si>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</si>
  <si>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</si>
  <si>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</si>
  <si>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</si>
  <si>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</si>
  <si>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</si>
  <si>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</si>
  <si>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</si>
  <si>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</si>
  <si>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</si>
  <si>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</si>
  <si>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</si>
  <si>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</si>
  <si>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</si>
  <si>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</si>
  <si>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</si>
  <si>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</si>
  <si>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</si>
  <si>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</si>
  <si>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</si>
  <si>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</si>
  <si>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</si>
  <si>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</si>
  <si>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</si>
  <si>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</si>
  <si>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</si>
  <si>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</si>
  <si>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</si>
  <si>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</si>
  <si>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</si>
  <si>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</si>
  <si>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</si>
  <si>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</si>
  <si>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</si>
  <si>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</si>
  <si>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</si>
  <si>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</si>
  <si>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</si>
  <si>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</si>
  <si>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</si>
  <si>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</si>
  <si>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</si>
  <si>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</si>
  <si>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</si>
  <si>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</si>
  <si>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</si>
  <si>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</si>
  <si>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</si>
  <si>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</si>
  <si>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</si>
  <si>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</si>
  <si>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</si>
  <si>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</si>
  <si>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</si>
  <si>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</si>
  <si>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</si>
  <si>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</si>
  <si>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</si>
  <si>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</si>
  <si>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</si>
  <si>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</si>
  <si>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</si>
  <si>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</si>
  <si>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</si>
  <si>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</si>
  <si>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</si>
  <si>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</si>
  <si>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</si>
  <si>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</si>
  <si>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</si>
  <si>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</si>
  <si>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</si>
  <si>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</si>
  <si>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</si>
  <si>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</si>
  <si>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</si>
  <si>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</si>
  <si>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</si>
  <si>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</si>
  <si>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</si>
  <si>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</si>
  <si>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</si>
  <si>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</si>
  <si>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</si>
  <si>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</si>
  <si>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</si>
  <si>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</si>
  <si>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</si>
  <si>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</si>
  <si>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</si>
  <si>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</si>
  <si>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</si>
  <si>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</si>
  <si>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</si>
  <si>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</si>
  <si>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</si>
  <si>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</si>
  <si>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</si>
  <si>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</si>
  <si>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</si>
  <si>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</si>
  <si>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</si>
  <si>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</si>
  <si>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</si>
  <si>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</si>
  <si>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</si>
  <si>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</si>
  <si>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</si>
  <si>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</si>
  <si>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</si>
  <si>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</si>
  <si>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</si>
  <si>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</si>
  <si>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</si>
  <si>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</si>
  <si>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</si>
  <si>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</si>
  <si>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</si>
  <si>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</si>
  <si>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</si>
  <si>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</si>
  <si>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</si>
  <si>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</si>
  <si>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</si>
  <si>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</si>
  <si>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</si>
  <si>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</si>
  <si>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</si>
  <si>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</si>
  <si>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</si>
  <si>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</si>
  <si>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</si>
  <si>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</si>
  <si>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</si>
  <si>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</si>
  <si>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</si>
  <si>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</si>
  <si>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</si>
  <si>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</si>
  <si>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</si>
  <si>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</si>
  <si>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</si>
  <si>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</si>
  <si>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</si>
  <si>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</si>
  <si>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</si>
  <si>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</si>
  <si>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</si>
  <si>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</si>
  <si>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</si>
  <si>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</si>
  <si>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</si>
  <si>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</si>
  <si>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</si>
  <si>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</si>
  <si>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</si>
  <si>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</si>
  <si>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</si>
  <si>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</si>
  <si>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</si>
  <si>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</si>
  <si>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</si>
  <si>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</si>
  <si>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</si>
  <si>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</si>
  <si>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</si>
  <si>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</si>
  <si>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</si>
  <si>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</si>
  <si>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</si>
  <si>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</si>
  <si>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</si>
  <si>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</si>
  <si>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</si>
  <si>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</si>
  <si>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</si>
  <si>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</si>
  <si>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</si>
  <si>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</si>
  <si>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</si>
  <si>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</si>
  <si>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</si>
  <si>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</si>
  <si>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</si>
  <si>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</si>
  <si>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</si>
  <si>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</si>
  <si>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</si>
  <si>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</si>
  <si>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</si>
  <si>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</si>
  <si>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</si>
  <si>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</si>
  <si>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</si>
  <si>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</si>
  <si>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</si>
  <si>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</si>
  <si>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</si>
  <si>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</si>
  <si>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</si>
  <si>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</si>
  <si>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</si>
  <si>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</si>
  <si>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</si>
  <si>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</si>
  <si>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</si>
  <si>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</si>
  <si>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</si>
  <si>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</si>
  <si>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</si>
  <si>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</si>
  <si>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</si>
  <si>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</si>
  <si>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</si>
  <si>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</si>
  <si>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</si>
  <si>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</si>
  <si>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</si>
  <si>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</si>
  <si>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</si>
  <si>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</si>
  <si>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</si>
  <si>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</si>
  <si>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</si>
  <si>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</si>
  <si>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</si>
  <si>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</si>
  <si>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</si>
  <si>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</si>
  <si>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</si>
  <si>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</si>
  <si>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</si>
  <si>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</si>
  <si>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</si>
  <si>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</si>
  <si>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</si>
  <si>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</si>
  <si>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</si>
  <si>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</si>
  <si>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</si>
  <si>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</si>
  <si>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</si>
  <si>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</si>
  <si>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</si>
  <si>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</si>
  <si>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</si>
  <si>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</si>
  <si>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</si>
  <si>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</si>
  <si>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</si>
  <si>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</si>
  <si>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</si>
  <si>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</si>
  <si>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</si>
  <si>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</si>
  <si>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</si>
  <si>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</si>
  <si>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</si>
  <si>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</si>
  <si>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</si>
  <si>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</si>
  <si>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</si>
  <si>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</si>
  <si>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</si>
  <si>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</si>
  <si>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</si>
  <si>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</si>
  <si>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</si>
  <si>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</si>
  <si>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</si>
  <si>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</si>
  <si>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</si>
  <si>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</si>
  <si>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</si>
  <si>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</si>
  <si>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</si>
  <si>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</si>
  <si>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</si>
  <si>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</si>
  <si>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</si>
  <si>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</si>
  <si>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</si>
  <si>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</si>
  <si>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</si>
  <si>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</si>
  <si>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</si>
  <si>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</si>
  <si>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</si>
  <si>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</si>
  <si>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</si>
  <si>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</si>
  <si>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</si>
  <si>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</si>
  <si>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</si>
  <si>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</si>
  <si>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</si>
  <si>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</si>
  <si>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</si>
  <si>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</si>
  <si>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</si>
  <si>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</si>
  <si>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</si>
  <si>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</si>
  <si>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</si>
  <si>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</si>
  <si>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</si>
  <si>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</si>
  <si>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</si>
  <si>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</si>
  <si>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</si>
  <si>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</si>
  <si>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</si>
  <si>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</si>
  <si>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</si>
  <si>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</si>
  <si>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</si>
  <si>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</si>
  <si>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</si>
  <si>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</si>
  <si>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</si>
  <si>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</si>
  <si>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</si>
  <si>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</si>
  <si>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</si>
  <si>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</si>
  <si>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</si>
  <si>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</si>
  <si>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</si>
  <si>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</si>
  <si>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</si>
  <si>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</si>
  <si>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</si>
  <si>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</si>
  <si>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</si>
  <si>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</si>
  <si>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</si>
  <si>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</si>
  <si>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</si>
  <si>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</si>
  <si>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</si>
  <si>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</si>
  <si>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</si>
  <si>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</si>
  <si>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</si>
  <si>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</si>
  <si>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</si>
  <si>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</si>
  <si>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</si>
  <si>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</si>
  <si>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</si>
  <si>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</si>
  <si>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</si>
  <si>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</si>
  <si>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</si>
  <si>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</si>
  <si>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</si>
  <si>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</si>
  <si>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</si>
  <si>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</si>
  <si>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</si>
  <si>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</si>
  <si>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</si>
  <si>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</si>
  <si>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</si>
  <si>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</si>
  <si>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</si>
  <si>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</si>
  <si>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</si>
  <si>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</si>
  <si>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</si>
  <si>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</si>
  <si>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</si>
  <si>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</si>
  <si>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</si>
  <si>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</si>
  <si>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</si>
  <si>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</si>
  <si>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</si>
  <si>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</si>
  <si>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</si>
  <si>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</si>
  <si>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</si>
  <si>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</si>
  <si>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</si>
  <si>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</si>
  <si>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</si>
  <si>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</si>
  <si>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</si>
  <si>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</si>
  <si>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</si>
  <si>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</si>
  <si>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</si>
  <si>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</si>
  <si>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</si>
  <si>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</si>
  <si>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</si>
  <si>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</si>
  <si>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</si>
  <si>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</si>
  <si>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</si>
  <si>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</si>
  <si>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</si>
  <si>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</si>
  <si>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</si>
  <si>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</si>
  <si>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</si>
  <si>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</si>
  <si>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</si>
  <si>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</si>
  <si>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</si>
  <si>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</si>
  <si>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</si>
  <si>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</si>
  <si>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</si>
  <si>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</si>
  <si>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</si>
  <si>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</si>
  <si>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</si>
  <si>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</si>
  <si>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</si>
  <si>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</si>
  <si>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</si>
  <si>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</si>
  <si>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</si>
  <si>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</si>
  <si>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</si>
  <si>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</si>
  <si>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</si>
  <si>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</si>
  <si>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</si>
  <si>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</si>
  <si>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</si>
  <si>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</si>
  <si>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</si>
  <si>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</si>
  <si>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</si>
  <si>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</si>
  <si>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</si>
  <si>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</si>
  <si>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</si>
  <si>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</si>
  <si>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</si>
  <si>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</si>
  <si>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</si>
  <si>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</si>
  <si>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</si>
  <si>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</si>
  <si>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</si>
  <si>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</si>
  <si>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</si>
  <si>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</si>
  <si>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</si>
  <si>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</si>
  <si>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</si>
  <si>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</si>
  <si>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</si>
  <si>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</si>
  <si>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</si>
  <si>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</si>
  <si>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</si>
  <si>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</si>
  <si>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</si>
  <si>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</si>
  <si>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</si>
  <si>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</si>
  <si>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</si>
  <si>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</si>
  <si>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</si>
  <si>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</si>
  <si>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</si>
  <si>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</si>
  <si>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</si>
  <si>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</si>
  <si>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</si>
  <si>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</si>
  <si>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</si>
  <si>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</si>
  <si>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</si>
  <si>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</si>
  <si>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</si>
  <si>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</si>
  <si>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</si>
  <si>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</si>
  <si>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</si>
  <si>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</si>
  <si>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</si>
  <si>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</si>
  <si>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</si>
  <si>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</si>
  <si>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</si>
  <si>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</si>
  <si>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</si>
  <si>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</si>
  <si>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</si>
  <si>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</si>
  <si>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</si>
  <si>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</si>
  <si>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</si>
  <si>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</si>
  <si>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</si>
  <si>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</si>
  <si>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</si>
  <si>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</si>
  <si>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</si>
  <si>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</si>
  <si>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</si>
  <si>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</si>
  <si>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</si>
  <si>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</si>
  <si>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</si>
  <si>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</si>
  <si>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</si>
  <si>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</si>
  <si>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</si>
  <si>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</si>
  <si>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</si>
  <si>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</si>
  <si>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</si>
  <si>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</si>
  <si>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</si>
  <si>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</si>
  <si>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</si>
  <si>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</si>
  <si>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</si>
  <si>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</si>
  <si>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</si>
  <si>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</si>
  <si>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</si>
  <si>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</si>
  <si>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</si>
  <si>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</si>
  <si>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</si>
  <si>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</si>
  <si>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</si>
  <si>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</si>
  <si>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</si>
  <si>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</si>
  <si>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</si>
  <si>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</si>
  <si>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</si>
  <si>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</si>
  <si>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</si>
  <si>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</si>
  <si>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</si>
  <si>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</si>
  <si>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</si>
  <si>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</si>
  <si>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</si>
  <si>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</si>
  <si>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</si>
  <si>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</si>
  <si>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</si>
  <si>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</si>
  <si>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</si>
  <si>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</si>
  <si>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</si>
  <si>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</si>
  <si>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</si>
  <si>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</si>
  <si>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</si>
  <si>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</si>
  <si>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</si>
  <si>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</si>
  <si>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</si>
  <si>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</si>
  <si>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</si>
  <si>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</si>
  <si>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</si>
  <si>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</si>
  <si>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</si>
  <si>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</si>
  <si>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</si>
  <si>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</si>
  <si>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</si>
  <si>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</si>
  <si>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</si>
  <si>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</si>
  <si>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</si>
  <si>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</si>
  <si>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</si>
  <si>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</si>
  <si>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</si>
  <si>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</si>
  <si>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</si>
  <si>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</si>
  <si>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</si>
  <si>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</si>
  <si>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</si>
  <si>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</si>
  <si>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</si>
  <si>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</si>
  <si>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</si>
  <si>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</si>
  <si>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</si>
  <si>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</si>
  <si>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</si>
  <si>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</si>
  <si>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</si>
  <si>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</si>
  <si>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</si>
  <si>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</si>
  <si>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</si>
  <si>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</si>
  <si>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</si>
  <si>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</si>
  <si>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</si>
  <si>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</si>
  <si>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</si>
  <si>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</si>
  <si>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</si>
  <si>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</si>
  <si>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</si>
  <si>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</si>
  <si>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</si>
  <si>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</si>
  <si>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</si>
  <si>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</si>
  <si>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</si>
  <si>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</si>
  <si>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</si>
  <si>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</si>
  <si>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</si>
  <si>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</si>
  <si>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</si>
  <si>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</si>
  <si>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</si>
  <si>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</si>
  <si>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</si>
  <si>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</si>
  <si>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</si>
  <si>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</si>
  <si>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</si>
  <si>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</si>
  <si>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</si>
  <si>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</si>
  <si>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</si>
  <si>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</si>
  <si>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</si>
  <si>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</si>
  <si>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</si>
  <si>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</si>
  <si>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</si>
  <si>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</si>
  <si>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</si>
  <si>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</si>
  <si>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</si>
  <si>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</si>
  <si>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</si>
  <si>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</si>
  <si>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</si>
  <si>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</si>
  <si>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</si>
  <si>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</si>
  <si>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</si>
  <si>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</si>
  <si>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</si>
  <si>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</si>
  <si>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</si>
  <si>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</si>
  <si>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</si>
  <si>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</si>
  <si>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</si>
  <si>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</si>
  <si>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</si>
  <si>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</si>
  <si>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</si>
  <si>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</si>
  <si>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</si>
  <si>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</si>
  <si>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</si>
  <si>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</si>
  <si>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</si>
  <si>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</si>
  <si>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</si>
  <si>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</si>
  <si>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</si>
  <si>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</si>
  <si>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</si>
  <si>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</si>
  <si>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</si>
  <si>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</si>
  <si>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</si>
  <si>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</si>
  <si>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</si>
  <si>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</si>
  <si>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</si>
  <si>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</si>
  <si>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</si>
  <si>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</si>
  <si>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</si>
  <si>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</si>
  <si>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</si>
  <si>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</si>
  <si>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</si>
  <si>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</si>
  <si>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</si>
  <si>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</si>
  <si>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</si>
  <si>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</si>
  <si>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</si>
  <si>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</si>
  <si>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</si>
  <si>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</si>
  <si>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</si>
  <si>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</si>
  <si>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</si>
  <si>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</si>
  <si>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</si>
  <si>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</si>
  <si>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</si>
  <si>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</si>
  <si>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</si>
  <si>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</si>
  <si>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</si>
  <si>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</si>
  <si>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</si>
  <si>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</si>
  <si>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</si>
  <si>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</si>
  <si>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</si>
  <si>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</si>
  <si>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</si>
  <si>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</si>
  <si>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</si>
  <si>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</si>
  <si>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</si>
  <si>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</si>
  <si>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</si>
  <si>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</si>
  <si>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</si>
  <si>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</si>
  <si>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</si>
  <si>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</si>
  <si>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</si>
  <si>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</si>
  <si>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</si>
  <si>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</si>
  <si>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</si>
  <si>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</si>
  <si>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</si>
  <si>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</si>
  <si>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</si>
  <si>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</si>
  <si>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</si>
  <si>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</si>
  <si>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</si>
  <si>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</si>
  <si>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</si>
  <si>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</si>
  <si>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</si>
  <si>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</si>
  <si>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</si>
  <si>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</si>
  <si>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</si>
  <si>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</si>
  <si>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</si>
  <si>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</si>
  <si>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</si>
  <si>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</si>
  <si>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</si>
  <si>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</si>
  <si>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</si>
  <si>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</si>
  <si>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</si>
  <si>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</si>
  <si>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</si>
  <si>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</si>
  <si>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</si>
  <si>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</si>
  <si>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</si>
  <si>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</si>
  <si>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</si>
  <si>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</si>
  <si>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</si>
  <si>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</si>
  <si>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</si>
  <si>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</si>
  <si>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</si>
  <si>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</si>
  <si>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</si>
  <si>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</si>
  <si>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</si>
  <si>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</si>
  <si>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</si>
  <si>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</si>
  <si>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</si>
  <si>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</si>
  <si>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</si>
  <si>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</si>
  <si>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</si>
  <si>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</si>
  <si>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</si>
  <si>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</si>
  <si>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</si>
  <si>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</si>
  <si>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</si>
  <si>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</si>
  <si>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</si>
  <si>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</si>
  <si>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</si>
  <si>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</si>
  <si>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</si>
  <si>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</si>
  <si>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</si>
  <si>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</si>
  <si>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</si>
  <si>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</si>
  <si>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</si>
  <si>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</si>
  <si>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</si>
  <si>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</si>
  <si>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</si>
  <si>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</si>
  <si>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</si>
  <si>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</si>
  <si>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</si>
  <si>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</si>
  <si>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</si>
  <si>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</si>
  <si>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</si>
  <si>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</si>
  <si>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</si>
  <si>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</si>
  <si>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</si>
  <si>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</si>
  <si>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</si>
  <si>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</si>
  <si>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</si>
  <si>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</si>
  <si>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</si>
  <si>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</si>
  <si>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</si>
  <si>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</si>
  <si>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</si>
  <si>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</si>
  <si>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</si>
  <si>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</si>
  <si>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</si>
  <si>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</si>
  <si>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</si>
  <si>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</si>
  <si>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</si>
  <si>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</si>
  <si>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</si>
  <si>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</si>
  <si>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</si>
  <si>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</si>
  <si>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</si>
  <si>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</si>
  <si>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</si>
  <si>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</si>
  <si>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</si>
  <si>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</si>
  <si>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</si>
  <si>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</si>
  <si>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</si>
  <si>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</si>
  <si>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</si>
  <si>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</si>
  <si>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</si>
  <si>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</si>
  <si>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</si>
  <si>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</si>
  <si>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</si>
  <si>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</si>
  <si>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</si>
  <si>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</si>
  <si>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</si>
  <si>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</si>
  <si>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</si>
  <si>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</si>
  <si>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</si>
  <si>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</si>
  <si>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</si>
  <si>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</si>
  <si>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</si>
  <si>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</si>
  <si>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</si>
  <si>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</si>
  <si>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</si>
  <si>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</si>
  <si>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</si>
  <si>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</si>
  <si>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</si>
  <si>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</si>
  <si>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</si>
  <si>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</si>
  <si>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</si>
  <si>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</si>
  <si>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</si>
  <si>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</si>
  <si>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</si>
  <si>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</si>
  <si>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</si>
  <si>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</si>
  <si>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</si>
  <si>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</si>
  <si>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</si>
  <si>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</si>
  <si>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</si>
  <si>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</si>
  <si>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</si>
  <si>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</si>
  <si>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</si>
  <si>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</si>
  <si>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</si>
  <si>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</si>
  <si>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</si>
  <si>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</si>
  <si>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</si>
  <si>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</si>
  <si>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</si>
  <si>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</si>
  <si>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</si>
  <si>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</si>
  <si>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</si>
  <si>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</si>
  <si>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</si>
  <si>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</si>
  <si>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</si>
  <si>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</si>
  <si>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</si>
  <si>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</si>
  <si>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</si>
  <si>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</si>
  <si>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</si>
  <si>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</si>
  <si>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</si>
  <si>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</si>
  <si>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</si>
  <si>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</si>
  <si>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</si>
  <si>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</si>
  <si>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</si>
  <si>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</si>
  <si>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</si>
  <si>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</si>
  <si>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</si>
  <si>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</si>
  <si>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</si>
  <si>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</si>
  <si>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</si>
  <si>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</si>
  <si>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</si>
  <si>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</si>
  <si>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</si>
  <si>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</si>
  <si>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</si>
  <si>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</si>
  <si>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</si>
  <si>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</si>
  <si>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</si>
  <si>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</si>
  <si>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</si>
  <si>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</si>
  <si>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</si>
  <si>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</si>
  <si>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</si>
  <si>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</si>
  <si>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</si>
  <si>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</si>
  <si>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</si>
  <si>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</si>
  <si>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</si>
  <si>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</si>
  <si>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</si>
  <si>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</si>
  <si>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</si>
  <si>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</si>
  <si>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</si>
  <si>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</si>
  <si>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</si>
  <si>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</si>
  <si>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</si>
  <si>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</si>
  <si>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</si>
  <si>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</si>
  <si>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</si>
  <si>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</si>
  <si>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</si>
  <si>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</si>
  <si>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</si>
  <si>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</si>
  <si>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</si>
  <si>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</si>
  <si>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</si>
  <si>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</si>
  <si>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</si>
  <si>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</si>
  <si>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</si>
  <si>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</si>
  <si>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</si>
  <si>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</si>
  <si>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</si>
  <si>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</si>
  <si>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</si>
  <si>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</si>
  <si>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</si>
  <si>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</si>
  <si>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</si>
  <si>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</si>
  <si>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</si>
  <si>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</si>
  <si>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</si>
  <si>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</si>
  <si>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</si>
  <si>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</si>
  <si>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</si>
  <si>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</si>
  <si>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</si>
  <si>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</si>
  <si>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</si>
  <si>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</si>
  <si>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</si>
  <si>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</si>
  <si>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</si>
  <si>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</si>
  <si>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</si>
  <si>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</si>
  <si>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</si>
  <si>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</si>
  <si>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</si>
  <si>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</si>
  <si>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</si>
  <si>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</si>
  <si>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</si>
  <si>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</si>
  <si>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</si>
  <si>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</si>
  <si>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</si>
  <si>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</si>
  <si>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</si>
  <si>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</si>
  <si>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</si>
  <si>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</si>
  <si>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</si>
  <si>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</si>
  <si>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</si>
  <si>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</si>
  <si>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</si>
  <si>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</si>
  <si>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</si>
  <si>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</si>
  <si>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</si>
  <si>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</si>
  <si>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</si>
  <si>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</si>
  <si>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</si>
  <si>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</si>
  <si>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</si>
  <si>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</si>
  <si>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</si>
  <si>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</si>
  <si>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</si>
  <si>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</si>
  <si>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</si>
  <si>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</si>
  <si>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</si>
  <si>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</si>
  <si>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</si>
  <si>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</si>
  <si>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</si>
  <si>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</si>
  <si>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</si>
  <si>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</si>
  <si>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</si>
  <si>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</si>
  <si>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</si>
  <si>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</si>
  <si>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</si>
  <si>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</si>
  <si>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</si>
  <si>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</si>
  <si>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</si>
  <si>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</si>
  <si>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</si>
  <si>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</si>
  <si>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</si>
  <si>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</si>
  <si>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</si>
  <si>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</si>
  <si>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</si>
  <si>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</si>
  <si>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</si>
  <si>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</si>
  <si>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</si>
  <si>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</si>
  <si>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</si>
  <si>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</si>
  <si>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</si>
  <si>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</si>
  <si>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</si>
  <si>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</si>
  <si>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</si>
  <si>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</si>
  <si>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</si>
  <si>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</si>
  <si>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</si>
  <si>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</si>
  <si>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</si>
  <si>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</si>
  <si>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</si>
  <si>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</si>
  <si>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</si>
  <si>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</si>
  <si>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</si>
  <si>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</si>
  <si>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</si>
  <si>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</si>
  <si>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</si>
  <si>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</si>
  <si>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</si>
  <si>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</si>
  <si>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</si>
  <si>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</si>
  <si>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</si>
  <si>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</si>
  <si>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</si>
  <si>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</si>
  <si>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</si>
  <si>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</si>
  <si>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</si>
  <si>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</si>
  <si>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</si>
  <si>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</si>
  <si>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</si>
  <si>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</si>
  <si>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</si>
  <si>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</si>
  <si>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</si>
  <si>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</si>
  <si>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</si>
  <si>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</si>
  <si>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</si>
  <si>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</si>
  <si>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</si>
  <si>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</si>
  <si>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</si>
  <si>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</si>
  <si>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</si>
  <si>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</si>
  <si>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</si>
  <si>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</si>
  <si>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</si>
  <si>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</si>
  <si>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</si>
  <si>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</si>
  <si>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</si>
  <si>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</si>
  <si>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</si>
  <si>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</si>
  <si>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</si>
  <si>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</si>
  <si>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</si>
  <si>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</si>
  <si>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</si>
  <si>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</si>
  <si>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</si>
  <si>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</si>
  <si>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</si>
  <si>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</si>
  <si>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</si>
  <si>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</si>
  <si>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</si>
  <si>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</si>
  <si>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</si>
  <si>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</si>
  <si>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</si>
  <si>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</si>
  <si>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</si>
  <si>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</si>
  <si>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</si>
  <si>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</si>
  <si>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</si>
  <si>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</si>
  <si>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</si>
  <si>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</si>
  <si>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</si>
  <si>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</si>
  <si>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</si>
  <si>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</si>
  <si>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</si>
  <si>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</si>
  <si>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</si>
  <si>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</si>
  <si>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</si>
  <si>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</si>
  <si>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</si>
  <si>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</si>
  <si>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</si>
  <si>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</si>
  <si>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</si>
  <si>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</si>
  <si>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</si>
  <si>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</si>
  <si>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</si>
  <si>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</si>
  <si>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</si>
  <si>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</si>
  <si>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</si>
  <si>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</si>
  <si>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</si>
  <si>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</si>
  <si>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</si>
  <si>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</si>
  <si>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</si>
  <si>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</si>
  <si>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</si>
  <si>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</si>
  <si>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</si>
  <si>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</si>
  <si>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</si>
  <si>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</si>
  <si>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</si>
  <si>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</si>
  <si>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</si>
  <si>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</si>
  <si>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</si>
  <si>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</si>
  <si>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</si>
  <si>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</si>
  <si>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</si>
  <si>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</si>
  <si>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</si>
  <si>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</si>
  <si>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</si>
  <si>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</si>
  <si>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</si>
  <si>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</si>
  <si>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</si>
  <si>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</si>
  <si>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</si>
  <si>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</si>
  <si>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</si>
  <si>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</si>
  <si>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</si>
  <si>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</si>
  <si>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</si>
  <si>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</si>
  <si>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</si>
  <si>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</si>
  <si>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</si>
  <si>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</si>
  <si>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</si>
  <si>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</si>
  <si>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</si>
  <si>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</si>
  <si>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</si>
  <si>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</si>
  <si>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</si>
  <si>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</si>
  <si>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</si>
  <si>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</si>
  <si>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</si>
  <si>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</si>
  <si>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</si>
  <si>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</si>
  <si>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</si>
  <si>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</si>
  <si>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</si>
  <si>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</si>
  <si>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</si>
  <si>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</si>
  <si>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</si>
  <si>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</si>
  <si>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</si>
  <si>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</si>
  <si>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</si>
  <si>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</si>
  <si>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</si>
  <si>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</si>
  <si>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</si>
  <si>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</si>
  <si>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</si>
  <si>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</si>
  <si>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</si>
  <si>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</si>
  <si>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</si>
  <si>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</si>
  <si>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</si>
  <si>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</si>
  <si>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</si>
  <si>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</si>
  <si>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</si>
  <si>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</si>
  <si>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</si>
  <si>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</si>
  <si>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</si>
  <si>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</si>
  <si>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</si>
  <si>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</si>
  <si>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</si>
  <si>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</si>
  <si>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</si>
  <si>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</si>
  <si>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</si>
  <si>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</si>
  <si>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</si>
  <si>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</si>
  <si>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</si>
  <si>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</si>
  <si>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</si>
  <si>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</si>
  <si>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</si>
  <si>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</si>
  <si>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</si>
  <si>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</si>
  <si>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</si>
  <si>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</si>
  <si>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</si>
  <si>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</si>
  <si>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</si>
  <si>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</si>
  <si>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</si>
  <si>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</si>
  <si>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</si>
  <si>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</si>
  <si>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</si>
  <si>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</si>
  <si>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</si>
  <si>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</si>
  <si>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</si>
  <si>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</si>
  <si>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</si>
  <si>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</si>
  <si>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</si>
  <si>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</si>
  <si>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</si>
  <si>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</si>
  <si>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</si>
  <si>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</si>
  <si>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</si>
  <si>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</si>
  <si>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</si>
  <si>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</si>
  <si>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</si>
  <si>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</si>
  <si>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</si>
  <si>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</si>
  <si>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</si>
  <si>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</si>
  <si>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</si>
  <si>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</si>
  <si>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</si>
  <si>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</si>
  <si>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</si>
  <si>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</si>
  <si>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</si>
  <si>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</si>
  <si>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</si>
  <si>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</si>
  <si>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</si>
  <si>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</si>
  <si>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</si>
  <si>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</si>
  <si>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</si>
  <si>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</si>
  <si>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</si>
  <si>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</si>
  <si>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</si>
  <si>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</si>
  <si>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</si>
  <si>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</si>
  <si>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</si>
  <si>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</si>
  <si>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</si>
  <si>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</si>
  <si>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</si>
  <si>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</si>
  <si>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</si>
  <si>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</si>
  <si>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</si>
  <si>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</si>
  <si>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</si>
  <si>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</si>
  <si>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</si>
  <si>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</si>
  <si>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</si>
  <si>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</si>
  <si>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</si>
  <si>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</si>
  <si>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</si>
  <si>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</si>
  <si>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</si>
  <si>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</si>
  <si>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</si>
  <si>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</si>
  <si>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</si>
  <si>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</si>
  <si>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</si>
  <si>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</si>
  <si>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</si>
  <si>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</si>
  <si>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</si>
  <si>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</si>
  <si>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</si>
  <si>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</si>
  <si>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</si>
  <si>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</si>
  <si>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</si>
  <si>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</si>
  <si>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</si>
  <si>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</si>
  <si>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</si>
  <si>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</si>
  <si>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</si>
  <si>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</si>
  <si>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</si>
  <si>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</si>
  <si>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</si>
  <si>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</si>
  <si>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</si>
  <si>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</si>
  <si>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</si>
  <si>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</si>
  <si>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</si>
  <si>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</si>
  <si>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</si>
  <si>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</si>
  <si>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</si>
  <si>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</si>
  <si>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</si>
  <si>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</si>
  <si>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</si>
  <si>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</si>
  <si>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</si>
  <si>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</si>
  <si>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</si>
  <si>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</si>
  <si>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</si>
  <si>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</si>
  <si>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</si>
  <si>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</si>
  <si>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</si>
  <si>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</si>
  <si>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</si>
  <si>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</si>
  <si>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</si>
  <si>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</si>
  <si>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</si>
  <si>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</si>
  <si>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</si>
  <si>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</si>
  <si>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</si>
  <si>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</si>
  <si>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</si>
  <si>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</si>
  <si>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</si>
  <si>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</si>
  <si>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</si>
  <si>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</si>
  <si>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</si>
  <si>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</si>
  <si>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</si>
  <si>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</si>
  <si>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</si>
  <si>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</si>
  <si>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</si>
  <si>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</si>
  <si>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</si>
  <si>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</si>
  <si>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</si>
  <si>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</si>
  <si>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</si>
  <si>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</si>
  <si>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</si>
  <si>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</si>
  <si>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</si>
  <si>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</si>
  <si>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</si>
  <si>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</si>
  <si>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</si>
  <si>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</si>
  <si>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</si>
  <si>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</si>
  <si>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</si>
  <si>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</si>
  <si>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</si>
  <si>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</si>
  <si>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</si>
  <si>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</si>
  <si>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</si>
  <si>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</si>
  <si>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</si>
  <si>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</si>
  <si>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</si>
  <si>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</si>
  <si>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</si>
  <si>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</si>
  <si>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</si>
  <si>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</si>
  <si>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</si>
  <si>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</si>
  <si>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</si>
  <si>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</si>
  <si>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</si>
  <si>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</si>
  <si>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</si>
  <si>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</si>
  <si>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</si>
  <si>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</si>
  <si>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</si>
  <si>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</si>
  <si>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</si>
  <si>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</si>
  <si>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</si>
  <si>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</si>
  <si>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</si>
  <si>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</si>
  <si>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</si>
  <si>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</si>
  <si>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</si>
  <si>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</si>
  <si>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</si>
  <si>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</si>
  <si>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</si>
  <si>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</si>
  <si>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</si>
  <si>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</si>
  <si>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</si>
  <si>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</si>
  <si>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</si>
  <si>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</si>
  <si>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</si>
  <si>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</si>
  <si>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</si>
  <si>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</si>
  <si>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</si>
  <si>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</si>
  <si>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</si>
  <si>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</si>
  <si>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</si>
  <si>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</si>
  <si>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</si>
  <si>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</si>
  <si>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</si>
  <si>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</si>
  <si>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</si>
  <si>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</si>
  <si>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</si>
  <si>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</si>
  <si>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</si>
  <si>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</si>
  <si>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</si>
  <si>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</si>
  <si>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</si>
  <si>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</si>
  <si>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</si>
  <si>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</si>
  <si>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</si>
  <si>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</si>
  <si>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</si>
  <si>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</si>
  <si>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</si>
  <si>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</si>
  <si>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</si>
  <si>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</si>
  <si>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</si>
  <si>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</si>
  <si>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</si>
  <si>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</si>
  <si>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</si>
  <si>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</si>
  <si>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</si>
  <si>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</si>
  <si>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</si>
  <si>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</si>
  <si>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</si>
  <si>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</si>
  <si>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</si>
  <si>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</si>
  <si>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</si>
  <si>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</si>
  <si>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</si>
  <si>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</si>
  <si>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</si>
  <si>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</si>
  <si>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</si>
  <si>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</si>
  <si>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</si>
  <si>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</si>
  <si>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</si>
  <si>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</si>
  <si>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</si>
  <si>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</si>
  <si>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</si>
  <si>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</si>
  <si>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</si>
  <si>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</si>
  <si>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</si>
  <si>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</si>
  <si>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</si>
  <si>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</si>
  <si>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</si>
  <si>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</si>
  <si>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</si>
  <si>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</si>
  <si>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</si>
  <si>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</si>
  <si>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</si>
  <si>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</si>
  <si>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</si>
  <si>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</si>
  <si>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</si>
  <si>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</si>
  <si>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</si>
  <si>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</si>
  <si>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</si>
  <si>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</si>
  <si>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</si>
  <si>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</si>
  <si>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</si>
  <si>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</si>
  <si>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</si>
  <si>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</si>
  <si>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</si>
  <si>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</si>
  <si>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</si>
  <si>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</si>
  <si>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</si>
  <si>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</si>
  <si>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</si>
  <si>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</si>
  <si>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</si>
  <si>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</si>
  <si>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</si>
  <si>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</si>
  <si>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</si>
  <si>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</si>
  <si>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</si>
  <si>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</si>
  <si>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</si>
  <si>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</si>
  <si>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</si>
  <si>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</si>
  <si>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</si>
  <si>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</si>
  <si>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</si>
  <si>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</si>
  <si>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</si>
  <si>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</si>
  <si>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</si>
  <si>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</si>
  <si>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</si>
  <si>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</si>
  <si>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</si>
  <si>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</si>
  <si>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</si>
  <si>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</si>
  <si>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</si>
  <si>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</si>
  <si>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</si>
  <si>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</si>
  <si>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</si>
  <si>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</si>
  <si>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</si>
  <si>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</si>
  <si>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</si>
  <si>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</si>
  <si>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</si>
  <si>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</si>
  <si>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</si>
  <si>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</si>
  <si>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</si>
  <si>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</si>
  <si>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</si>
  <si>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</si>
  <si>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</si>
  <si>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</si>
  <si>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</si>
  <si>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</si>
  <si>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</si>
  <si>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</si>
  <si>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</si>
  <si>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</si>
  <si>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</si>
  <si>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</si>
  <si>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</si>
  <si>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</si>
  <si>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</si>
  <si>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</si>
  <si>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</si>
  <si>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</si>
  <si>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</si>
  <si>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</si>
  <si>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</si>
  <si>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</si>
  <si>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</si>
  <si>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</si>
  <si>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</si>
  <si>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</si>
  <si>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</si>
  <si>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</si>
  <si>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</si>
  <si>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</si>
  <si>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</si>
  <si>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</si>
  <si>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</si>
  <si>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</si>
  <si>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</si>
  <si>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</si>
  <si>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</si>
  <si>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</si>
  <si>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</si>
  <si>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</si>
  <si>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</si>
  <si>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</si>
  <si>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</si>
  <si>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</si>
  <si>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</si>
  <si>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</si>
  <si>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</si>
  <si>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</si>
  <si>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</si>
  <si>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</si>
  <si>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</si>
  <si>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</si>
  <si>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</si>
  <si>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</si>
  <si>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</si>
  <si>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</si>
  <si>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</si>
  <si>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</si>
  <si>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</si>
  <si>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</si>
  <si>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</si>
  <si>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</si>
  <si>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</si>
  <si>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</si>
  <si>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</si>
  <si>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</si>
  <si>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</si>
  <si>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</si>
  <si>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</si>
  <si>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</si>
  <si>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</si>
  <si>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</si>
  <si>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</si>
  <si>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</si>
  <si>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</si>
  <si>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</si>
  <si>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</si>
  <si>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</si>
  <si>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</si>
  <si>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</si>
  <si>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</si>
  <si>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</si>
  <si>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</si>
  <si>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</si>
  <si>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</si>
  <si>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</si>
  <si>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</si>
  <si>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</si>
  <si>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</si>
  <si>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</si>
  <si>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</si>
  <si>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</si>
  <si>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</si>
  <si>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</si>
  <si>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</si>
  <si>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</si>
  <si>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</si>
  <si>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</si>
  <si>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</si>
  <si>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</si>
  <si>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</si>
  <si>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</si>
  <si>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</si>
  <si>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</si>
  <si>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</si>
  <si>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</si>
  <si>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</si>
  <si>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</si>
  <si>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</si>
  <si>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</si>
  <si>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</si>
  <si>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</si>
  <si>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</si>
  <si>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</si>
  <si>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</si>
  <si>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</si>
  <si>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</si>
  <si>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</si>
  <si>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</si>
  <si>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</si>
  <si>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</si>
  <si>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</si>
  <si>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</si>
  <si>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</si>
  <si>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</si>
  <si>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</si>
  <si>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</si>
  <si>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</si>
  <si>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</si>
  <si>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</si>
  <si>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</si>
  <si>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</si>
  <si>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</si>
  <si>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</si>
  <si>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</si>
  <si>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</si>
  <si>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</si>
  <si>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</si>
  <si>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</si>
  <si>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</si>
  <si>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</si>
  <si>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</si>
  <si>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</si>
  <si>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</si>
  <si>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</si>
  <si>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</si>
  <si>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</si>
  <si>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</si>
  <si>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</si>
  <si>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</si>
  <si>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</si>
  <si>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</si>
  <si>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</si>
  <si>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</si>
  <si>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</si>
  <si>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</si>
  <si>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</si>
  <si>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</si>
  <si>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</si>
  <si>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</si>
  <si>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</si>
  <si>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</si>
  <si>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</si>
  <si>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</si>
  <si>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</si>
  <si>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</si>
  <si>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</si>
  <si>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</si>
  <si>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</si>
  <si>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</si>
  <si>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</si>
  <si>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</si>
  <si>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</si>
  <si>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</si>
  <si>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</si>
  <si>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</si>
  <si>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</si>
  <si>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</si>
  <si>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</si>
  <si>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</si>
  <si>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</si>
  <si>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</si>
  <si>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</si>
  <si>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</si>
  <si>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</si>
  <si>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</si>
  <si>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</si>
  <si>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</si>
  <si>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</si>
  <si>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</si>
  <si>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</si>
  <si>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</si>
  <si>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</si>
  <si>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</si>
  <si>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</si>
  <si>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</si>
  <si>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</si>
  <si>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</si>
  <si>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</si>
  <si>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</si>
  <si>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</si>
  <si>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</si>
  <si>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</si>
  <si>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</si>
  <si>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</si>
  <si>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</si>
  <si>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</si>
  <si>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</si>
  <si>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</si>
  <si>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</si>
  <si>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</si>
  <si>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</si>
  <si>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</si>
  <si>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</si>
  <si>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</si>
  <si>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</si>
  <si>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</si>
  <si>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</si>
  <si>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</si>
  <si>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</si>
  <si>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</si>
  <si>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</si>
  <si>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</si>
  <si>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</si>
  <si>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</si>
  <si>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</si>
  <si>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</si>
  <si>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</si>
  <si>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</si>
  <si>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</si>
  <si>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</si>
  <si>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</si>
  <si>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</si>
  <si>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</si>
  <si>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</si>
  <si>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</si>
  <si>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</si>
  <si>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</si>
  <si>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</si>
  <si>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</si>
  <si>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</si>
  <si>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</si>
  <si>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</si>
  <si>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</si>
  <si>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</si>
  <si>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</si>
  <si>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</si>
  <si>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</si>
  <si>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</si>
  <si>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</si>
  <si>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</si>
  <si>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</si>
  <si>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</si>
  <si>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</si>
  <si>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</si>
  <si>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</si>
  <si>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</si>
  <si>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</si>
  <si>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</si>
  <si>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</si>
  <si>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</si>
  <si>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</si>
  <si>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</si>
  <si>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</si>
  <si>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</si>
  <si>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</si>
  <si>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</si>
  <si>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</si>
  <si>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</si>
  <si>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</si>
  <si>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</si>
  <si>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</si>
  <si>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</si>
  <si>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</si>
  <si>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</si>
  <si>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</si>
  <si>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</si>
  <si>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</si>
  <si>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</si>
  <si>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</si>
  <si>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</si>
  <si>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</si>
  <si>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</si>
  <si>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</si>
  <si>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</si>
  <si>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</si>
  <si>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</si>
  <si>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</si>
  <si>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</si>
  <si>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</si>
  <si>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</si>
  <si>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</si>
  <si>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</si>
  <si>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</si>
  <si>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</si>
  <si>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</si>
  <si>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</si>
  <si>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</si>
  <si>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</si>
  <si>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</si>
  <si>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</si>
  <si>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</si>
  <si>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</si>
  <si>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</si>
  <si>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</si>
  <si>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</si>
  <si>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</si>
  <si>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</si>
  <si>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</si>
  <si>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</si>
  <si>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</si>
  <si>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</si>
  <si>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</si>
  <si>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</si>
  <si>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</si>
  <si>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</si>
  <si>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</si>
  <si>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</si>
  <si>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</si>
  <si>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</si>
  <si>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</si>
  <si>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</si>
  <si>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</si>
  <si>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</si>
  <si>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</si>
  <si>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</si>
  <si>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</si>
  <si>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</si>
  <si>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</si>
  <si>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</si>
  <si>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</si>
  <si>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</si>
  <si>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</si>
  <si>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</si>
  <si>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</si>
  <si>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</si>
  <si>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</si>
  <si>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</si>
  <si>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</si>
  <si>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</si>
  <si>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</si>
  <si>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</si>
  <si>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</si>
  <si>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</si>
  <si>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</si>
  <si>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</si>
  <si>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</si>
  <si>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</si>
  <si>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</si>
  <si>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</si>
  <si>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</si>
  <si>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</si>
  <si>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</si>
  <si>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</si>
  <si>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</si>
  <si>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</si>
  <si>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</si>
  <si>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</si>
  <si>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</si>
  <si>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</si>
  <si>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</si>
  <si>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</si>
  <si>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</si>
  <si>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</si>
  <si>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</si>
  <si>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</si>
  <si>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</si>
  <si>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</si>
  <si>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</si>
  <si>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</si>
  <si>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</si>
  <si>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</si>
  <si>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</si>
  <si>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</si>
  <si>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</si>
  <si>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</si>
  <si>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</si>
  <si>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</si>
  <si>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</si>
  <si>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</si>
  <si>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</si>
  <si>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</si>
  <si>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</si>
  <si>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</si>
  <si>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</si>
  <si>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</si>
  <si>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</si>
  <si>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</si>
  <si>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</si>
  <si>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</si>
  <si>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</si>
  <si>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</si>
  <si>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</si>
  <si>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</si>
  <si>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</si>
  <si>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</si>
  <si>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</si>
  <si>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</si>
  <si>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</si>
  <si>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</si>
  <si>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</si>
  <si>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</si>
  <si>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</si>
  <si>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</si>
  <si>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</si>
  <si>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</si>
  <si>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</si>
  <si>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</si>
  <si>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</si>
  <si>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</si>
  <si>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</si>
  <si>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</si>
  <si>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</si>
  <si>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</si>
  <si>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</si>
  <si>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</si>
  <si>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</si>
  <si>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</si>
  <si>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</si>
  <si>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</si>
  <si>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</si>
  <si>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</si>
  <si>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</si>
  <si>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</si>
  <si>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</si>
  <si>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</si>
  <si>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</si>
  <si>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</si>
  <si>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</si>
  <si>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</si>
  <si>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</si>
  <si>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</si>
  <si>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</si>
  <si>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</si>
  <si>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</si>
  <si>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</si>
  <si>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</si>
  <si>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</si>
  <si>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</si>
  <si>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</si>
  <si>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</si>
  <si>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</si>
  <si>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</si>
  <si>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</si>
  <si>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</si>
  <si>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</si>
  <si>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</si>
  <si>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</si>
  <si>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</si>
  <si>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</si>
  <si>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</si>
  <si>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</si>
  <si>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</si>
  <si>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</si>
  <si>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</si>
  <si>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</si>
  <si>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</si>
  <si>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</si>
  <si>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</si>
  <si>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</si>
  <si>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</si>
  <si>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</si>
  <si>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</si>
  <si>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</si>
  <si>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</si>
  <si>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</si>
  <si>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</si>
  <si>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</si>
  <si>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</si>
  <si>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</si>
  <si>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</si>
  <si>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</si>
  <si>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</si>
  <si>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</si>
  <si>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</si>
  <si>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</si>
  <si>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</si>
  <si>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</si>
  <si>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</si>
  <si>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</si>
  <si>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</si>
  <si>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</si>
  <si>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</si>
  <si>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</si>
  <si>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</si>
  <si>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</si>
  <si>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</si>
  <si>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</si>
  <si>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</si>
  <si>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</si>
  <si>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</si>
  <si>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</si>
  <si>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</si>
  <si>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</si>
  <si>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</si>
  <si>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</si>
  <si>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</si>
  <si>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</si>
  <si>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</si>
  <si>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</si>
  <si>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</si>
  <si>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</si>
  <si>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</si>
  <si>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</si>
  <si>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</si>
  <si>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</si>
  <si>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</si>
  <si>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</si>
  <si>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</si>
  <si>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</si>
  <si>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</si>
  <si>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</si>
  <si>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</si>
  <si>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</si>
  <si>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</si>
  <si>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</si>
  <si>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</si>
  <si>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</si>
  <si>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</si>
  <si>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</si>
  <si>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</si>
  <si>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</si>
  <si>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</si>
  <si>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</si>
  <si>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</si>
  <si>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</si>
  <si>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</si>
  <si>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</si>
  <si>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</si>
  <si>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</si>
  <si>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</si>
  <si>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</si>
  <si>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</si>
  <si>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</si>
  <si>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</si>
  <si>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</si>
  <si>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</si>
  <si>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</si>
  <si>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</si>
  <si>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</si>
  <si>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</si>
  <si>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</si>
  <si>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</si>
  <si>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</si>
  <si>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</si>
  <si>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</si>
  <si>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</si>
  <si>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</si>
  <si>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</si>
  <si>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</si>
  <si>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</si>
  <si>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</si>
  <si>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</si>
  <si>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</si>
  <si>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</si>
  <si>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</si>
  <si>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</si>
  <si>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</si>
  <si>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</si>
  <si>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</si>
  <si>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</si>
  <si>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</si>
  <si>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</si>
  <si>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</si>
  <si>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</si>
  <si>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</si>
  <si>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</si>
  <si>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</si>
  <si>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</si>
  <si>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</si>
  <si>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</si>
  <si>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</si>
  <si>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</si>
  <si>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</si>
  <si>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</si>
  <si>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</si>
  <si>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</si>
  <si>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</si>
  <si>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</si>
  <si>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</si>
  <si>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</si>
  <si>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</si>
  <si>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</si>
  <si>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</si>
  <si>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</si>
  <si>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</si>
  <si>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</si>
  <si>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</si>
  <si>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</si>
  <si>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</si>
  <si>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</si>
  <si>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</si>
  <si>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</si>
  <si>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</si>
  <si>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</si>
  <si>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</si>
  <si>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</si>
  <si>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</si>
  <si>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</si>
  <si>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</si>
  <si>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</si>
  <si>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</si>
  <si>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</si>
  <si>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</si>
  <si>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</si>
  <si>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</si>
  <si>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</si>
  <si>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</si>
  <si>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</si>
  <si>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</si>
  <si>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</si>
  <si>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</si>
  <si>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</si>
  <si>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</si>
  <si>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</si>
  <si>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</si>
  <si>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</si>
  <si>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</si>
  <si>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</si>
  <si>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</si>
  <si>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</si>
  <si>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</si>
  <si>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</si>
  <si>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</si>
  <si>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</si>
  <si>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</si>
  <si>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</si>
  <si>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</si>
  <si>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</si>
  <si>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</si>
  <si>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</si>
  <si>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</si>
  <si>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</si>
  <si>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</si>
  <si>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</si>
  <si>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</si>
  <si>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</si>
  <si>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</si>
  <si>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</si>
  <si>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</si>
  <si>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</si>
  <si>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</si>
  <si>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</si>
  <si>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</si>
  <si>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</si>
  <si>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</si>
  <si>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</si>
  <si>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</si>
  <si>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</si>
  <si>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</si>
  <si>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</si>
  <si>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</si>
  <si>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</si>
  <si>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</si>
  <si>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</si>
  <si>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</si>
  <si>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</si>
  <si>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</si>
  <si>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</si>
  <si>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</si>
  <si>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</si>
  <si>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</si>
  <si>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</si>
  <si>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</si>
  <si>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</si>
  <si>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</si>
  <si>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</si>
  <si>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</si>
  <si>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</si>
  <si>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</si>
  <si>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</si>
  <si>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</si>
  <si>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</si>
  <si>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</si>
  <si>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</si>
  <si>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</si>
  <si>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</si>
  <si>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</si>
  <si>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</si>
  <si>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</si>
  <si>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</si>
  <si>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</si>
  <si>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</si>
  <si>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</si>
  <si>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</si>
  <si>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</si>
  <si>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</si>
  <si>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</si>
  <si>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</si>
  <si>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</si>
  <si>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</si>
  <si>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</si>
  <si>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</si>
  <si>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</si>
  <si>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</si>
  <si>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</si>
  <si>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</si>
  <si>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</si>
  <si>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</si>
  <si>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</si>
  <si>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</si>
  <si>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</si>
  <si>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</si>
  <si>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</si>
  <si>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</si>
  <si>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</si>
  <si>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</si>
  <si>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</si>
  <si>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</si>
  <si>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</si>
  <si>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</si>
  <si>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</si>
  <si>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</si>
  <si>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</si>
  <si>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</si>
  <si>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</si>
  <si>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</si>
  <si>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</si>
  <si>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</si>
  <si>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</si>
  <si>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</si>
  <si>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</si>
  <si>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</si>
  <si>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</si>
  <si>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</si>
  <si>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</si>
  <si>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</si>
  <si>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</si>
  <si>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</si>
  <si>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</si>
  <si>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</si>
  <si>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</si>
  <si>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</si>
  <si>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</si>
  <si>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</si>
  <si>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</si>
  <si>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</si>
  <si>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</si>
  <si>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</si>
  <si>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</si>
  <si>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</si>
  <si>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</si>
  <si>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</si>
  <si>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</si>
  <si>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</si>
  <si>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</si>
  <si>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</si>
  <si>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</si>
  <si>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</si>
  <si>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</si>
  <si>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</si>
  <si>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</si>
  <si>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</si>
  <si>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</si>
  <si>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</si>
  <si>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</si>
  <si>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</si>
  <si>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</si>
  <si>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</si>
  <si>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</si>
  <si>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</si>
  <si>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</si>
  <si>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</si>
  <si>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</si>
  <si>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</si>
  <si>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</si>
  <si>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</si>
  <si>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</si>
  <si>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</si>
  <si>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</si>
  <si>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</si>
  <si>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</si>
  <si>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</si>
  <si>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</si>
  <si>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</si>
  <si>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</si>
  <si>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</si>
  <si>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</si>
  <si>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</si>
  <si>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</si>
  <si>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</si>
  <si>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</si>
  <si>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</si>
  <si>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</si>
  <si>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</si>
  <si>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</si>
  <si>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</si>
  <si>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</si>
  <si>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</si>
  <si>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</si>
  <si>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</si>
  <si>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</si>
  <si>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</si>
  <si>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</si>
  <si>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</si>
  <si>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</si>
  <si>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</si>
  <si>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</si>
  <si>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</si>
  <si>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</si>
  <si>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</si>
  <si>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</si>
  <si>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</si>
  <si>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</si>
  <si>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</si>
  <si>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</si>
  <si>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</si>
  <si>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</si>
  <si>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</si>
  <si>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</si>
  <si>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</si>
  <si>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</si>
  <si>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</si>
  <si>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</si>
  <si>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</si>
  <si>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</si>
  <si>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</si>
  <si>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</si>
  <si>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</si>
  <si>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</si>
  <si>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</si>
  <si>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</si>
  <si>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</si>
  <si>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</si>
  <si>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</si>
  <si>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</si>
  <si>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</si>
  <si>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</si>
  <si>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</si>
  <si>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</si>
  <si>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</si>
  <si>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</si>
  <si>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</si>
  <si>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</si>
  <si>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</si>
  <si>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</si>
  <si>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</si>
  <si>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</si>
  <si>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</si>
  <si>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</si>
  <si>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</si>
  <si>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</si>
  <si>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</si>
  <si>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</si>
  <si>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</si>
  <si>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</si>
  <si>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</si>
  <si>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</si>
  <si>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</si>
  <si>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</si>
  <si>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</si>
  <si>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</si>
  <si>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</si>
  <si>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</si>
  <si>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</si>
  <si>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</si>
  <si>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</si>
  <si>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</si>
  <si>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</si>
  <si>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</si>
  <si>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</si>
  <si>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</si>
  <si>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</si>
  <si>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</si>
  <si>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</si>
  <si>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</si>
  <si>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</si>
  <si>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</si>
  <si>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</si>
  <si>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</si>
  <si>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</si>
  <si>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</si>
  <si>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</si>
  <si>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</si>
  <si>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</si>
  <si>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</si>
  <si>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</si>
  <si>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</si>
  <si>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</si>
  <si>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</si>
  <si>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</si>
  <si>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</si>
  <si>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</si>
  <si>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</si>
  <si>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</si>
  <si>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</si>
  <si>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</si>
  <si>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</si>
  <si>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</si>
  <si>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</si>
  <si>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</si>
  <si>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</si>
  <si>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</si>
  <si>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</si>
  <si>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</si>
  <si>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</si>
  <si>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</si>
  <si>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</si>
  <si>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</si>
  <si>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</si>
  <si>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</si>
  <si>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</si>
  <si>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</si>
  <si>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</si>
  <si>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</si>
  <si>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</si>
  <si>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</si>
  <si>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</si>
  <si>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</si>
  <si>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</si>
  <si>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</si>
  <si>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</si>
  <si>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</si>
  <si>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</si>
  <si>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</si>
  <si>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</si>
  <si>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</si>
  <si>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</si>
  <si>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</si>
  <si>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</si>
  <si>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</si>
  <si>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</si>
  <si>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</si>
  <si>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</si>
  <si>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</si>
  <si>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</si>
  <si>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</si>
  <si>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</si>
  <si>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</si>
  <si>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</si>
  <si>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</si>
  <si>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</si>
  <si>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</si>
  <si>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</si>
  <si>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</si>
  <si>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</si>
  <si>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</si>
  <si>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</si>
  <si>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</si>
  <si>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</si>
  <si>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</si>
  <si>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</si>
  <si>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</si>
  <si>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</si>
  <si>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</si>
  <si>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</si>
  <si>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</si>
  <si>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</si>
  <si>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</si>
  <si>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</si>
  <si>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</si>
  <si>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</si>
  <si>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</si>
  <si>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</si>
  <si>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</si>
  <si>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</si>
  <si>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</si>
  <si>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</si>
  <si>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</si>
  <si>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</si>
  <si>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</si>
  <si>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</si>
  <si>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</si>
  <si>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</si>
  <si>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</si>
  <si>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</si>
  <si>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</si>
  <si>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</si>
  <si>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</si>
  <si>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</si>
  <si>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</si>
  <si>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</si>
  <si>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</si>
  <si>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</si>
  <si>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</si>
  <si>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</si>
  <si>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</si>
  <si>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</si>
  <si>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</si>
  <si>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</si>
  <si>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</si>
  <si>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</si>
  <si>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</si>
  <si>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</si>
  <si>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</si>
  <si>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</si>
  <si>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</si>
  <si>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</si>
  <si>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</si>
  <si>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</si>
  <si>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</si>
  <si>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</si>
  <si>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</si>
  <si>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</si>
  <si>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</si>
  <si>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</si>
  <si>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</si>
  <si>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</si>
  <si>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</si>
  <si>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</si>
  <si>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</si>
  <si>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</si>
  <si>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</si>
  <si>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</si>
  <si>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</si>
  <si>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</si>
  <si>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</si>
  <si>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</si>
  <si>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</si>
  <si>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</si>
  <si>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</si>
  <si>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</si>
  <si>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</si>
  <si>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</si>
  <si>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</si>
  <si>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</si>
  <si>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</si>
  <si>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</si>
  <si>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</si>
  <si>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</si>
  <si>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</si>
  <si>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</si>
  <si>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</si>
  <si>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</si>
  <si>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</si>
  <si>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</si>
  <si>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</si>
  <si>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</si>
  <si>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</si>
  <si>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</si>
  <si>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</si>
  <si>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</si>
  <si>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</si>
  <si>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</si>
  <si>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</si>
  <si>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</si>
  <si>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</si>
  <si>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</si>
  <si>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</si>
  <si>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</si>
  <si>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</si>
  <si>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</si>
  <si>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</si>
  <si>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</si>
  <si>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</si>
  <si>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</si>
  <si>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</si>
  <si>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</si>
  <si>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</si>
  <si>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</si>
  <si>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</si>
  <si>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</si>
  <si>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</si>
  <si>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</si>
  <si>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</si>
  <si>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</si>
  <si>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</si>
  <si>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</si>
  <si>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</si>
  <si>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</si>
  <si>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</si>
  <si>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</si>
  <si>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</si>
  <si>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</si>
  <si>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</si>
  <si>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</si>
  <si>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</si>
  <si>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</si>
  <si>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</si>
  <si>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</si>
  <si>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</si>
  <si>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</si>
  <si>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</si>
  <si>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</si>
  <si>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</si>
  <si>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</si>
  <si>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</si>
  <si>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</si>
  <si>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</si>
  <si>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</si>
  <si>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</si>
  <si>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</si>
  <si>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</si>
  <si>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</si>
  <si>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</si>
  <si>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</si>
  <si>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</si>
  <si>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</si>
  <si>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</si>
  <si>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</si>
  <si>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</si>
  <si>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</si>
  <si>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</si>
  <si>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</si>
  <si>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</si>
  <si>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</si>
  <si>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</si>
  <si>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</si>
  <si>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</si>
  <si>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</si>
  <si>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</si>
  <si>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</si>
  <si>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</si>
  <si>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</si>
  <si>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</si>
  <si>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</si>
  <si>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</si>
  <si>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</si>
  <si>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</si>
  <si>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</si>
  <si>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</si>
  <si>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</si>
  <si>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</si>
  <si>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</si>
  <si>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</si>
  <si>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</si>
  <si>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</si>
  <si>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</si>
  <si>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</si>
  <si>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</si>
  <si>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</si>
  <si>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</si>
  <si>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</si>
  <si>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</si>
  <si>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</si>
  <si>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</si>
  <si>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</si>
  <si>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</si>
  <si>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at site TS</t>
  </si>
  <si>
    <t>PCM-20251008-00000766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</si>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</sst>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275.45596180555731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45938.404387731483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45938.404387731483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45938.404387731483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45938.404387731483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45938.404387731483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45938.404387731483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45938.404387731483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45938.404387731483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45938.404387731483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45938.404387731483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45938.404387731483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45938.404387731483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45938.404387731483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45938.404387731483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45938.404387731483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45938.404387731483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45938.404387731483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45938.404387731483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45938.404387731483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45938.404387731483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45938.404387731483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45938.404387731483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45938.404387731483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45938.404387731483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45938.404387731483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45938.404387731483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45938.404387731483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45938.404387731483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45938.404387731483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45938.404387731483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45938.404387731483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45938.404387731483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45938.404387731483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45938.404387731483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45938.404387731483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45938.404387731483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45938.404387731483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45938.404387731483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45938.404387731483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45938.404387731483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45938.404387731483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45938.404387731483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45938.404387731483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45938.404387731483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45938.404387731483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45938.404387731483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45938.404387731483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45938.404387731483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45938.404387731483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45938.404387731483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45938.404387731483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45938.404387731483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45938.404387731483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45938.404387731483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45938.404387731483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45938.404387731483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45938.404387731483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45938.404387731483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45938.404387731483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45938.404387731483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45938.404387731483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45938.404387731483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45938.404387731483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45938.404387731483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45938.404387731483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45938.404387731483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45938.404387731483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45938.404387731483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45938.404387731483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45938.404387731483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45938.404387731483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45938.404387731483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45938.404387731483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45938.404387731483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45938.404387731483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45938.404387731483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45938.404387731483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45938.404387731483</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45938.404387731483</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131.67730439815205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113.40454976852197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45938.404387731483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45938.404387731483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45938.404387731483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45938.404387731483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45938.404387731483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45938.404387731483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45938.404387731483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45938.404387731483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45938.404387731483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45938.404387731483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45938.404387731483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45938.404387731483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45938.404387731483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45938.404387731483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45938.404387731483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45938.404387731483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45938.404387731483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45938.404387731483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45938.404387731483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45938.404387731483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45938.404387731483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45938.404387731483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45938.404387731483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45938.404387731483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45938.404387731483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45938.404387731483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45938.404387731483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45938.404387731483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45938.404387731483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45938.404387731483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45938.404387731483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45938.404387731483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45938.404387731483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45938.404387731483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45938.404387731483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45938.404387731483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45938.404387731483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45938.404387731483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45938.404387731483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45938.404387731483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45938.404387731483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45938.404387731483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45938.404387731483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45938.404387731483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45938.404387731483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45938.404387731483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45938.404387731483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45938.404387731483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45938.404387731483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45938.404387731483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45938.404387731483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45938.404387731483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45938.404387731483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45938.404387731483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45938.404387731483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45938.404387731483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45938.404387731483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45938.404387731483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45938.404387731483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45938.404387731483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45938.404387731483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45938.404387731483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45938.404387731483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45938.404387731483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45938.404387731483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45938.404387731483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45938.404387731483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45938.404387731483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45938.404387731483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45938.404387731483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45938.404387731483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45938.404387731483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45938.404387731483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45938.404387731483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45938.404387731483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45938.404387731483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45938.404387731483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45938.404387731483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45938.404387731483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45938.404387731483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45938.404387731483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45938.404387731483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45938.404387731483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45938.404387731483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45938.404387731483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45938.404387731483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45938.404387731483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45938.404387731483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45938.404387731483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45938.404387731483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45938.404387731483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45938.404387731483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45938.404387731483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45938.404387731483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45938.404387731483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45938.404387731483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45938.404387731483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45938.404387731483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45938.404387731483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45938.404387731483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45938.404387731483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45938.404387731483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45938.404387731483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45938.404387731483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45938.404387731483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45938.404387731483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45938.404387731483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45938.404387731483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45938.404387731483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45938.404387731483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45938.404387731483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45938.404387731483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45938.404387731483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45938.404387731483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45938.404387731483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45938.404387731483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45938.404387731483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45938.404387731483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45938.404387731483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45938.404387731483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45938.404387731483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45938.404387731483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45938.404387731483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45938.404387731483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45938.404387731483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45938.404387731483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45938.404387731483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45938.404387731483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45938.404387731483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45938.404387731483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45938.404387731483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45938.404387731483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45938.404387731483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45938.404387731483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45938.404387731483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45938.404387731483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45938.404387731483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45938.404387731483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45938.404387731483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45938.404387731483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45938.404387731483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45938.404387731483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45938.404387731483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45938.404387731483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45938.404387731483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45938.404387731483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45938.404387731483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45938.404387731483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45938.404387731483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45938.404387731483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45938.404387731483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45938.404387731483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45938.404387731483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45938.404387731483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45938.404387731483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45938.404387731483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45938.404387731483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45938.404387731483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45938.404387731483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45938.404387731483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45938.404387731483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45938.404387731483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45938.404387731483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45938.404387731483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45938.404387731483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45938.404387731483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45938.404387731483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45938.404387731483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45938.404387731483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45938.404387731483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45938.404387731483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45938.404387731483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45938.404387731483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45938.404387731483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45938.404387731483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45938.404387731483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45938.404387731483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45938.404387731483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45938.404387731483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45938.404387731483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45938.404387731483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45938.404387731483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45938.404387731483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45938.404387731483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45938.404387731483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45938.404387731483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45938.404387731483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45938.404387731483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45938.404387731483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45938.404387731483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45938.404387731483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45938.404387731483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45938.404387731483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45938.404387731483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45938.404387731483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45938.404387731483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45938.404387731483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45938.404387731483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45938.404387731483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45938.404387731483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45938.404387731483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45938.404387731483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45938.404387731483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45938.404387731483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45938.404387731483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45938.404387731483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45938.404387731483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45938.404387731483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45938.404387731483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45938.404387731483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45938.404387731483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45938.404387731483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45938.404387731483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45938.404387731483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45938.404387731483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45938.404387731483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45938.404387731483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6.6262731481401715E-2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45938.404387731483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45938.404387731483</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45938.404387731483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45938.404387731483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45938.404387731483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45938.404387731483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45938.404387731483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45938.404387731483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45938.404387731483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45938.404387731483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45938.404387731483</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45938.404387731483</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45938.404387731483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45938.404387731483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45938.404387731483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45938.404387731483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45938.404387731483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45938.404387731483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45938.404387731483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45938.404387731483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45938.404387731483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45938.404387731483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45938.404387731483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45938.404387731483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45938.404387731483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45938.404387731483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45938.404387731483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45938.404387731483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45938.404387731483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45938.404387731483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45938.404387731483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45938.404387731483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45938.404387731483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45938.404387731483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45938.404387731483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45938.404387731483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45938.404387731483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45938.404387731483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45938.404387731483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45938.404387731483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45938.404387731483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45938.404387731483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45938.404387731483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45938.404387731483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45938.404387731483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45938.404387731483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45938.404387731483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45938.404387731483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45938.404387731483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45938.404387731483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45938.404387731483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45938.404387731483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45938.404387731483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45938.404387731483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45938.404387731483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45938.404387731483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45938.404387731483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45938.404387731483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45938.404387731483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45938.404387731483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45938.404387731483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45938.404387731483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45938.404387731483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45938.404387731483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45938.404387731483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45938.404387731483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45938.404387731483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45938.404387731483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45938.404387731483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45938.404387731483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45938.404387731483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45938.404387731483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45938.404387731483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45938.404387731483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45938.404387731483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45938.404387731483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45938.404387731483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45938.404387731483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45938.404387731483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45938.404387731483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45938.404387731483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45938.404387731483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45938.404387731483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45938.404387731483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45938.404387731483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45938.404387731483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45938.404387731483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45938.404387731483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45938.404387731483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45938.404387731483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45938.404387731483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45938.404387731483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45938.404387731483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45938.404387731483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45938.404387731483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45938.404387731483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45938.404387731483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45938.404387731483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45938.404387731483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45938.404387731483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45938.404387731483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45938.404387731483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45938.404387731483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45938.404387731483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45938.404387731483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45938.404387731483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45938.404387731483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45938.404387731483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45938.404387731483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45938.404387731483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45938.404387731483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45938.404387731483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45938.404387731483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45938.404387731483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45938.404387731483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45938.404387731483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45938.404387731483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45938.404387731483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45938.404387731483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45938.404387731483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45938.404387731483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45938.404387731483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45938.404387731483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45938.404387731483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45938.404387731483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45938.404387731483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45938.404387731483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45938.404387731483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45938.404387731483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45938.404387731483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45938.404387731483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45938.404387731483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45938.404387731483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45938.404387731483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45938.404387731483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45938.404387731483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45938.404387731483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45938.404387731483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45938.404387731483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45938.404387731483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45938.404387731483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45938.404387731483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45938.404387731483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45938.404387731483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45938.404387731483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45938.404387731483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45938.404387731483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45938.404387731483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45938.404387731483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45938.404387731483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45938.404387731483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45938.404387731483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45938.404387731483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45938.404387731483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45938.404387731483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45938.404387731483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45938.404387731483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45938.404387731483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45938.404387731483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45938.404387731483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45938.404387731483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45938.404387731483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45938.404387731483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45938.404387731483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45938.404387731483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45938.404387731483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45938.404387731483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45938.404387731483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45938.404387731483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45938.404387731483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45938.404387731483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45938.404387731483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45938.404387731483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45938.404387731483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45938.404387731483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45938.404387731483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45938.404387731483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45938.404387731483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45938.404387731483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45938.404387731483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45938.404387731483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45938.404387731483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45938.404387731483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45938.404387731483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45938.404387731483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45938.404387731483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45938.404387731483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45938.404387731483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45938.404387731483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45938.404387731483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45938.404387731483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45938.404387731483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45938.404387731483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45938.404387731483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45938.404387731483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45938.404387731483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45938.404387731483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45938.404387731483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45938.404387731483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45938.404387731483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45938.404387731483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45938.404387731483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45938.404387731483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45938.404387731483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45938.404387731483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45938.404387731483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45938.404387731483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45938.404387731483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45938.404387731483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45938.404387731483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45938.404387731483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45938.404387731483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45938.404387731483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45938.404387731483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45938.404387731483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45938.404387731483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45938.404387731483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45938.404387731483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45938.404387731483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45938.404387731483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45938.404387731483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45938.404387731483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45938.404387731483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45938.404387731483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45938.404387731483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45938.404387731483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45938.404387731483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45938.404387731483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45938.404387731483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45938.404387731483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45938.404387731483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45938.404387731483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45938.404387731483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45938.404387731483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45938.404387731483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45938.404387731483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45938.404387731483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45938.404387731483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45938.404387731483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45938.404387731483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45938.404387731483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45938.404387731483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45938.404387731483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45938.404387731483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45938.404387731483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45938.404387731483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45938.404387731483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45938.404387731483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45938.404387731483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45938.404387731483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45938.404387731483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45938.404387731483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45938.404387731483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45938.404387731483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45938.404387731483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45938.404387731483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45938.404387731483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45938.404387731483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45938.404387731483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45938.404387731483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45938.404387731483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45938.404387731483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45938.404387731483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45938.404387731483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45938.404387731483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45938.404387731483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45938.404387731483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45938.404387731483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45938.404387731483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45938.404387731483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45938.404387731483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45938.404387731483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45938.404387731483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45938.404387731483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45938.404387731483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45938.404387731483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45938.404387731483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45938.404387731483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45938.404387731483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45938.404387731483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45938.404387731483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45938.404387731483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45938.404387731483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45938.404387731483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45938.404387731483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45938.404387731483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45938.404387731483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45938.404387731483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45938.404387731483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45938.404387731483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45938.404387731483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45938.404387731483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45938.404387731483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45938.404387731483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45938.404387731483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45938.404387731483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45938.404387731483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45938.404387731483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45938.404387731483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45938.404387731483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45938.404387731483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45938.404387731483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45938.404387731483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45938.404387731483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45938.404387731483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45938.404387731483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45938.404387731483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45938.404387731483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45938.404387731483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45938.404387731483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45938.404387731483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45938.404387731483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45938.404387731483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45938.404387731483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45938.404387731483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45938.404387731483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45938.404387731483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45938.404387731483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45938.404387731483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45938.404387731483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45938.404387731483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45938.404387731483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45938.404387731483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45938.404387731483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45938.404387731483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45938.404387731483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45938.404387731483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45938.404387731483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45938.404387731483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45938.404387731483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45938.404387731483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45938.404387731483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45938.404387731483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45938.404387731483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45938.404387731483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45938.404387731483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45938.404387731483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45938.404387731483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45938.404387731483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45938.404387731483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45938.404387731483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45938.404387731483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45938.404387731483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45938.404387731483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45938.404387731483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45938.404387731483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45938.404387731483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45938.404387731483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45938.404387731483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45938.404387731483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45938.404387731483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45938.404387731483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45938.404387731483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45938.404387731483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45938.404387731483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45938.404387731483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45938.404387731483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45938.404387731483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45938.404387731483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45938.404387731483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45938.404387731483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45938.404387731483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45938.404387731483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45938.404387731483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45938.404387731483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45938.404387731483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45938.404387731483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45938.404387731483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45938.404387731483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45938.404387731483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45938.404387731483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45938.404387731483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45938.404387731483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45938.404387731483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45938.404387731483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45938.404387731483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45938.404387731483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45938.404387731483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45938.404387731483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45938.404387731483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45938.404387731483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45938.404387731483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45938.404387731483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45938.404387731483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45938.404387731483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45938.404387731483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45938.404387731483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45938.404387731483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45938.404387731483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45938.404387731483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45938.404387731483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45938.404387731483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45938.404387731483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45938.404387731483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45938.404387731483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45938.404387731483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45938.404387731483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45938.404387731483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45938.404387731483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45938.404387731483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45938.404387731483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45938.404387731483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45938.404387731483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45938.404387731483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45938.404387731483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45938.404387731483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45938.404387731483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45938.404387731483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45938.404387731483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45938.404387731483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45938.404387731483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45938.404387731483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45938.404387731483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45938.404387731483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45938.404387731483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45938.404387731483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45938.404387731483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45938.404387731483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45938.404387731483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45938.404387731483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45938.404387731483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45938.404387731483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45938.404387731483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45938.404387731483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45938.404387731483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45938.404387731483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45938.404387731483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45938.404387731483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45938.404387731483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45938.404387731483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45938.404387731483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45938.404387731483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45938.404387731483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45938.404387731483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45938.404387731483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45938.404387731483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45938.404387731483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45938.404387731483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45938.404387731483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45938.404387731483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45938.404387731483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45938.404387731483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45938.404387731483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45938.404387731483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45938.404387731483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45938.404387731483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45938.404387731483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45938.404387731483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45938.404387731483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45938.404387731483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45938.404387731483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45938.404387731483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45938.404387731483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45938.404387731483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45938.404387731483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45938.404387731483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45938.404387731483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45938.404387731483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45938.404387731483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45938.404387731483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45938.404387731483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45938.404387731483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45938.404387731483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45938.404387731483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45938.404387731483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45938.404387731483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45938.404387731483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45938.404387731483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45938.404387731483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45938.404387731483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45938.404387731483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45938.404387731483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45938.404387731483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45938.404387731483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45938.404387731483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45938.404387731483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45938.404387731483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45938.404387731483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45938.404387731483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45938.404387731483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45938.404387731483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45938.404387731483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45938.404387731483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45938.404387731483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45938.404387731483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45938.404387731483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45938.404387731483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45938.404387731483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45938.404387731483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45938.404387731483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45938.404387731483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45938.404387731483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45938.404387731483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45938.404387731483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45938.404387731483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45938.404387731483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45938.404387731483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45938.404387731483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45938.404387731483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45938.404387731483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45938.404387731483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45938.404387731483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45938.404387731483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45938.404387731483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45938.404387731483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45938.404387731483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45938.404387731483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45938.404387731483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45938.404387731483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45938.404387731483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45938.404387731483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45938.404387731483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45938.404387731483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45938.404387731483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45938.404387731483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45938.404387731483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45938.404387731483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45938.404387731483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45938.404387731483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45938.404387731483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45938.404387731483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45938.404387731483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45938.404387731483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45938.404387731483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45938.404387731483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45938.404387731483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45938.404387731483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45938.404387731483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45938.404387731483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45938.404387731483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45938.404387731483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45938.404387731483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45938.404387731483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45938.404387731483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45938.404387731483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45938.404387731483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45938.404387731483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45938.404387731483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45938.404387731483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45938.404387731483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45938.404387731483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45938.404387731483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45938.404387731483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45938.404387731483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45938.404387731483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45938.404387731483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45938.404387731483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45938.404387731483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45938.404387731483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45938.404387731483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45938.404387731483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45938.404387731483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45938.404387731483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45938.404387731483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45938.404387731483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45938.404387731483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45938.404387731483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45938.404387731483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45938.404387731483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45938.404387731483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45938.404387731483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45938.404387731483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45938.404387731483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45938.404387731483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45938.404387731483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45938.404387731483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45938.404387731483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45938.404387731483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45938.404387731483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45938.404387731483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45938.404387731483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45938.404387731483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45938.404387731483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45938.404387731483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45938.404387731483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45938.404387731483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45938.404387731483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45938.404387731483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45938.404387731483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45938.404387731483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45938.404387731483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45938.404387731483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45938.404387731483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45938.404387731483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45938.404387731483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45938.404387731483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45938.404387731483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45938.404387731483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45938.404387731483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45938.404387731483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45938.404387731483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45938.404387731483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45938.404387731483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45938.404387731483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45938.404387731483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45938.404387731483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45938.404387731483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45938.404387731483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45938.404387731483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45938.404387731483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45938.404387731483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45938.404387731483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45938.404387731483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45938.404387731483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45938.404387731483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45938.404387731483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45938.404387731483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45938.404387731483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45938.404387731483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45938.404387731483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45938.404387731483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45938.404387731483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45938.404387731483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45938.404387731483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45938.404387731483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45938.404387731483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45938.404387731483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45938.404387731483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45938.404387731483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45938.404387731483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45938.404387731483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45938.404387731483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45938.404387731483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45938.404387731483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45938.404387731483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45938.404387731483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45938.404387731483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45938.404387731483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45938.404387731483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45938.404387731483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45938.404387731483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45938.404387731483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45938.404387731483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45938.404387731483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45938.404387731483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45938.404387731483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45938.404387731483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45938.404387731483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45938.404387731483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45938.404387731483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45938.404387731483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45938.404387731483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45938.404387731483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45938.404387731483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45938.404387731483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45938.404387731483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45938.404387731483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45938.404387731483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45938.404387731483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45938.404387731483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45938.404387731483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45938.404387731483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45938.404387731483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45938.404387731483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45938.404387731483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45938.404387731483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45938.404387731483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45938.404387731483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45938.404387731483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45938.404387731483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45938.404387731483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45938.404387731483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45938.404387731483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45938.404387731483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45938.404387731483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45938.404387731483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45938.404387731483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45938.404387731483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45938.404387731483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45938.404387731483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45938.404387731483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45938.404387731483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45938.404387731483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45938.404387731483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45938.404387731483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45938.404387731483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45938.404387731483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45938.404387731483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45938.404387731483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45938.404387731483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45938.404387731483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45938.404387731483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45938.404387731483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45938.404387731483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45938.404387731483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45938.404387731483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45938.404387731483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45938.404387731483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45938.404387731483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45938.404387731483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45938.404387731483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45938.404387731483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45938.404387731483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45938.404387731483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45938.404387731483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45938.404387731483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45938.404387731483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45938.404387731483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45938.404387731483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45938.404387731483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45938.404387731483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45938.404387731483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45938.404387731483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45938.404387731483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45938.404387731483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45938.404387731483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45938.404387731483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45938.404387731483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45938.404387731483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45938.404387731483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45938.404387731483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45938.404387731483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45938.404387731483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45938.404387731483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45938.404387731483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45938.404387731483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45938.404387731483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45938.404387731483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45938.404387731483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45938.404387731483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45938.404387731483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45938.404387731483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45938.404387731483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45938.404387731483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45938.404387731483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45938.404387731483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45938.404387731483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45938.404387731483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45938.404387731483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45938.404387731483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45938.404387731483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45938.404387731483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45938.404387731483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45938.404387731483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45938.404387731483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45938.404387731483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45938.404387731483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45938.404387731483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45938.404387731483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45938.404387731483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45938.404387731483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45938.404387731483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45938.404387731483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45938.404387731483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45938.404387731483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45938.404387731483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45938.404387731483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45938.404387731483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45938.404387731483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45938.404387731483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45938.404387731483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45938.404387731483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45938.404387731483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45938.404387731483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45938.404387731483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45938.404387731483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45938.404387731483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45938.404387731483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45938.404387731483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45938.404387731483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45938.404387731483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45938.404387731483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45938.404387731483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45938.404387731483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45938.404387731483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45938.404387731483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45938.404387731483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45938.404387731483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45938.404387731483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45938.404387731483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45938.404387731483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45938.404387731483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45938.404387731483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45938.404387731483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45938.404387731483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45938.404387731483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45938.404387731483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45938.404387731483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45938.404387731483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45938.404387731483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45938.404387731483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45938.404387731483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45938.404387731483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45938.404387731483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45938.404387731483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45938.404387731483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45938.404387731483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45938.404387731483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45938.404387731483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45938.404387731483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45938.404387731483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45938.404387731483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45938.404387731483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45938.404387731483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45938.404387731483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45938.404387731483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45938.404387731483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45938.404387731483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45938.404387731483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45938.404387731483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45938.404387731483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45938.404387731483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45938.404387731483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45938.404387731483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45938.404387731483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45938.404387731483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45938.404387731483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45938.404387731483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45938.404387731483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45938.404387731483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45938.404387731483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45938.404387731483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45938.404387731483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45938.404387731483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45938.404387731483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45938.404387731483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45938.404387731483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45938.404387731483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45938.404387731483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45938.404387731483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45938.404387731483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45938.404387731483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45938.404387731483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45938.404387731483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45938.404387731483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45938.404387731483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45938.404387731483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45938.404387731483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45938.404387731483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45938.404387731483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45938.404387731483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45938.404387731483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45938.404387731483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45938.404387731483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45938.404387731483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45938.404387731483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45938.404387731483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45938.404387731483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45938.404387731483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45938.404387731483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45938.404387731483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45938.404387731483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45938.404387731483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45938.404387731483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45938.404387731483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45938.404387731483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45938.404387731483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45938.404387731483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45938.404387731483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45938.404387731483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45938.404387731483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45938.404387731483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45938.404387731483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45938.404387731483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45938.404387731483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45938.404387731483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45938.404387731483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45938.404387731483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45938.404387731483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45938.404387731483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45938.404387731483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45938.404387731483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45938.404387731483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45938.404387731483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45938.404387731483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45938.404387731483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45938.404387731483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45938.404387731483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45938.404387731483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45938.404387731483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45938.404387731483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45938.404387731483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45938.404387731483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45938.404387731483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45938.404387731483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45938.404387731483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45938.404387731483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45938.404387731483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45938.404387731483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45938.404387731483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45938.404387731483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45938.404387731483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45938.404387731483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45938.404387731483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45938.404387731483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45938.404387731483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45938.404387731483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45938.404387731483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45938.404387731483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45938.404387731483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45938.404387731483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45938.404387731483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45938.404387731483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45938.404387731483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45938.404387731483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45938.404387731483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45938.404387731483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45938.404387731483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45938.404387731483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45938.404387731483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45938.404387731483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45938.404387731483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45938.404387731483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45938.404387731483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45938.404387731483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45938.404387731483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45938.404387731483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45938.404387731483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45938.404387731483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45938.404387731483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45938.404387731483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45938.404387731483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45938.404387731483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45938.404387731483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45938.404387731483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45938.404387731483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45938.404387731483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45938.404387731483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45938.404387731483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45938.404387731483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45938.404387731483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45938.404387731483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45938.404387731483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45938.404387731483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45938.404387731483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45938.404387731483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45938.404387731483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45938.404387731483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45938.404387731483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45938.404387731483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45938.404387731483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45938.404387731483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45938.404387731483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45938.404387731483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45938.404387731483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45938.404387731483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45938.404387731483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45938.404387731483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45938.404387731483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45938.404387731483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45938.404387731483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45938.404387731483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45938.404387731483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45938.404387731483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45938.404387731483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45938.404387731483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45938.404387731483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45938.404387731483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45938.404387731483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45938.404387731483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45938.404387731483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45938.404387731483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45938.404387731483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45938.404387731483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45938.404387731483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45938.404387731483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45938.404387731483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45938.404387731483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45938.404387731483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45938.404387731483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45938.404387731483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45938.404387731483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45938.404387731483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45938.404387731483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45938.404387731483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45938.404387731483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45938.404387731483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45938.404387731483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45938.404387731483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45938.404387731483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45938.404387731483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45938.404387731483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45938.404387731483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45938.404387731483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45938.404387731483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45938.404387731483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45938.404387731483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45938.404387731483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45938.404387731483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45938.404387731483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45938.404387731483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45938.404387731483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45938.404387731483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45938.404387731483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45938.404387731483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45938.404387731483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45938.404387731483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45938.404387731483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45938.404387731483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45938.404387731483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45938.404387731483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45938.404387731483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45938.404387731483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45938.404387731483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45938.404387731483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45938.404387731483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45938.404387731483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45938.404387731483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45938.404387731483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45938.404387731483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45938.404387731483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45938.404387731483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45938.404387731483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45938.404387731483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45938.404387731483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45938.404387731483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45938.404387731483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45938.404387731483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45938.404387731483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45938.404387731483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45938.404387731483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45938.404387731483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45938.404387731483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45938.404387731483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45938.404387731483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45938.404387731483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45938.404387731483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45938.404387731483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45938.404387731483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45938.404387731483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45938.404387731483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45938.404387731483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45938.404387731483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45938.404387731483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45938.404387731483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45938.404387731483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45938.404387731483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45938.404387731483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45938.404387731483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45938.404387731483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45938.404387731483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45938.404387731483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45938.404387731483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45938.404387731483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45938.404387731483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45938.404387731483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45938.404387731483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45938.404387731483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45938.404387731483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45938.404387731483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45938.404387731483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45938.404387731483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45938.404387731483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45938.404387731483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45938.404387731483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45938.404387731483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45938.404387731483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45938.404387731483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45938.404387731483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45938.404387731483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45938.404387731483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45938.404387731483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45938.404387731483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45938.404387731483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45938.404387731483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45938.404387731483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45938.404387731483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45938.404387731483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45938.404387731483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45938.404387731483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45938.404387731483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45938.404387731483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45938.404387731483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45938.404387731483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45938.404387731483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45938.404387731483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45938.404387731483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45938.404387731483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45938.404387731483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45938.404387731483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45938.404387731483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45938.404387731483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45938.404387731483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45938.404387731483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45938.404387731483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45938.404387731483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45938.404387731483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45938.404387731483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45938.404387731483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45938.404387731483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45938.404387731483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45938.404387731483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45938.404387731483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45938.404387731483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45938.404387731483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45938.404387731483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45938.404387731483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45938.404387731483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45938.404387731483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45938.404387731483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45938.404387731483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45938.404387731483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45938.404387731483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45938.404387731483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45938.404387731483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45938.404387731483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45938.404387731483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45938.404387731483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45938.404387731483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45938.404387731483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45938.404387731483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45938.404387731483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45938.404387731483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45938.404387731483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45938.404387731483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45938.404387731483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45938.404387731483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45938.404387731483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45938.404387731483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45938.404387731483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45938.404387731483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45938.404387731483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45938.404387731483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45938.404387731483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45938.404387731483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45938.404387731483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45938.404387731483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45938.404387731483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45938.404387731483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45938.404387731483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45938.404387731483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45938.404387731483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45938.404387731483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45938.404387731483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45938.404387731483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45938.404387731483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45938.404387731483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45938.404387731483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45938.404387731483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45938.404387731483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45938.404387731483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45938.404387731483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45938.404387731483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45938.404387731483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45938.404387731483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45938.404387731483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45938.404387731483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45938.404387731483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45938.404387731483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45938.404387731483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45938.404387731483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45938.404387731483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45938.404387731483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45938.404387731483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45938.404387731483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45938.404387731483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45938.404387731483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45938.404387731483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45938.404387731483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45938.404387731483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45938.404387731483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45938.404387731483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45938.404387731483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45938.404387731483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45938.404387731483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45938.404387731483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45938.404387731483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45938.404387731483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45938.404387731483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45938.404387731483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45938.404387731483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45938.404387731483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45938.404387731483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45938.404387731483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45938.404387731483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45938.404387731483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45938.404387731483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45938.404387731483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45938.404387731483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45938.404387731483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45938.404387731483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45938.404387731483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45938.404387731483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45938.404387731483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45938.404387731483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45938.404387731483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45938.404387731483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45938.404387731483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45938.404387731483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45938.404387731483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45938.404387731483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45938.404387731483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45938.404387731483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45938.404387731483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45938.404387731483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45938.404387731483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45938.404387731483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45938.404387731483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45938.404387731483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45938.404387731483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45938.404387731483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45938.404387731483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45938.404387731483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45938.404387731483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45938.404387731483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45938.404387731483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45938.404387731483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234.92367013888725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0.72596180555410683</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45938.404387731483</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0.26688773148634937</v>
      </c>
      <c r="H5" s="131">
        <v>45938.131550925929</v>
      </c>
      <c r="I5" s="127" t="str">
        <f>IFERROR(VLOOKUP(D5,DB!A:F,6,0),"")</f>
        <v>Generator-SG</v>
      </c>
      <c r="J5" s="127" t="str">
        <f>IFERROR(VLOOKUP(D5,DB!A:G,7,0),"")</f>
        <v>Dead</v>
      </c>
      <c r="K5" s="134" t="s">
        <v>39061</v>
      </c>
      <c r="L5" s="129" t="str">
        <f>IFERROR(VLOOKUP(D5,DB!A:I,9,0),"")</f>
        <v>Latis</v>
      </c>
    </row>
    <row r="6" spans="1:16" ht="15" customHeight="1">
      <c r="A6" s="127" t="s">
        <v>39062</v>
      </c>
      <c r="B6" s="127" t="str">
        <f>IFERROR(VLOOKUP(D6,DB!A:K,11,0),"")</f>
        <v>R4</v>
      </c>
      <c r="C6" s="128">
        <v>2</v>
      </c>
      <c r="D6" s="99" t="s">
        <v>34129</v>
      </c>
      <c r="E6" s="130" t="s">
        <v>38964</v>
      </c>
      <c r="F6" s="131">
        <v>45938.380682870367</v>
      </c>
      <c r="G6" s="132">
        <f ca="1">IFERROR(NOW()-F6,"")</f>
        <v>2.3704861116129905E-2</v>
      </c>
      <c r="H6" s="131">
        <v>45938.366342592592</v>
      </c>
      <c r="I6" s="127" t="str">
        <f>IFERROR(VLOOKUP(D6,DB!A:F,6,0),"")</f>
        <v>SCECO</v>
      </c>
      <c r="J6" s="127" t="str">
        <f>IFERROR(VLOOKUP(D6,DB!A:G,7,0),"")</f>
        <v>Dead</v>
      </c>
      <c r="K6" s="134" t="s">
        <v>39063</v>
      </c>
      <c r="L6" s="129" t="str">
        <f>IFERROR(VLOOKUP(D6,DB!A:I,9,0),"")</f>
        <v>Latis</v>
      </c>
    </row>
    <row r="7" spans="1:16" ht="15" customHeight="1">
      <c r="A7" s="127"/>
      <c r="B7" s="127" t="str">
        <f>IFERROR(VLOOKUP(D7,DB!A:K,11,0),"")</f>
        <v/>
      </c>
      <c r="C7" s="128"/>
      <c r="D7" s="129"/>
      <c r="E7" s="130"/>
      <c r="F7" s="131"/>
      <c r="G7" s="132">
        <f ca="1">IFERROR(NOW()-F7,"")</f>
        <v>45938.404387731483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45938.404387731483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45938.404387731483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45938.404387731483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45938.404387731483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45938.404387731483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45938.404387731483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45938.404387731483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45938.404387731483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45938.404387731483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45938.404387731483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45938.404387731483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45938.404387731483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45938.404387731483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45938.404387731483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45938.404387731483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45938.404387731483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45938.404387731483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45938.404387731483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45938.404387731483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45938.404387731483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45938.404387731483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45938.404387731483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45938.404387731483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45938.404387731483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45938.404387731483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45938.404387731483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45938.404387731483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45938.404387731483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45938.404387731483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45938.404387731483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45938.404387731483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45938.404387731483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45938.404387731483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45938.404387731483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45938.404387731483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45938.404387731483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45938.404387731483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45938.404387731483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45938.404387731483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45938.404387731483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45938.404387731483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45938.404387731483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45938.404387731483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45938.404387731483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45938.404387731483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45938.404387731483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45938.404387731483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45938.404387731483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45938.404387731483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45938.404387731483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45938.404387731483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45938.404387731483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45938.404387731483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45938.404387731483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45938.404387731483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45938.404387731483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45938.404387731483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45938.404387731483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45938.404387731483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45938.404387731483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45938.404387731483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45938.404387731483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45938.404387731483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45938.404387731483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45938.404387731483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45938.404387731483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45938.404387731483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45938.404387731483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45938.404387731483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45938.404387731483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45938.404387731483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45938.404387731483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45938.404387731483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45938.404387731483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45938.404387731483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45938.404387731483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45938.404387731483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45938.404387731483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45938.404387731483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45938.404387731483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45938.404387731483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45938.404387731483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45938.404387731483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45938.404387731483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45938.404387731483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45938.404387731483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45938.404387731483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45938.404387731483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45938.404387731483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45938.404387731483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45938.404387731483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45938.404387731483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45938.404387731483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45938.404387731483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45938.404387731483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45938.404387731483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45938.404387731483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45938.404387731483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45938.404387731483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45938.404387731483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45938.404387731483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45938.404387731483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45938.404387731483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45938.404387731483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45938.404387731483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45938.404387731483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45938.404387731483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45938.404387731483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45938.404387731483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45938.404387731483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45938.404387731483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45938.404387731483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45938.404387731483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45938.404387731483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45938.404387731483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45938.404387731483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45938.404387731483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45938.404387731483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45938.404387731483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45938.404387731483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45938.404387731483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45938.404387731483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45938.404387731483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45938.404387731483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45938.404387731483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45938.404387731483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45938.404387731483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45938.404387731483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45938.404387731483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45938.404387731483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45938.404387731483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45938.404387731483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45938.404387731483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45938.404387731483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45938.404387731483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45938.404387731483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45938.404387731483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45938.404387731483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45938.404387731483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45938.404387731483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45938.404387731483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45938.404387731483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45938.404387731483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45938.404387731483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45938.404387731483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45938.404387731483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45938.404387731483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45938.404387731483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45938.404387731483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45938.404387731483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45938.404387731483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45938.404387731483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45938.404387731483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45938.404387731483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45938.404387731483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45938.404387731483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45938.404387731483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45938.404387731483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45938.404387731483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45938.404387731483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45938.404387731483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45938.404387731483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45938.404387731483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45938.404387731483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45938.404387731483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45938.404387731483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45938.404387731483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45938.404387731483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45938.404387731483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45938.404387731483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45938.404387731483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45938.404387731483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45938.404387731483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45938.404387731483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45938.404387731483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45938.404387731483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45938.404387731483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45938.404387731483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45938.404387731483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45938.404387731483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45938.404387731483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45938.404387731483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45938.404387731483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45938.404387731483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45938.404387731483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45938.404387731483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45938.404387731483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45938.404387731483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45938.404387731483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45938.404387731483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45938.404387731483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45938.404387731483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45938.404387731483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45938.404387731483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45938.404387731483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45938.404387731483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45938.404387731483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45938.404387731483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45938.404387731483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45938.404387731483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45938.404387731483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45938.404387731483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45938.404387731483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45938.404387731483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45938.404387731483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45938.404387731483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45938.404387731483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45938.404387731483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45938.404387731483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45938.404387731483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45938.404387731483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45938.404387731483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45938.404387731483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45938.404387731483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45938.404387731483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45938.404387731483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45938.404387731483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45938.404387731483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45938.404387731483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45938.404387731483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45938.404387731483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45938.404387731483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45938.404387731483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45938.404387731483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45938.404387731483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45938.404387731483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45938.404387731483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45938.404387731483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45938.404387731483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45938.404387731483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45938.404387731483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45938.404387731483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45938.404387731483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45938.404387731483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45938.404387731483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45938.404387731483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45938.404387731483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45938.404387731483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45938.404387731483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45938.404387731483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45938.404387731483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45938.404387731483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45938.404387731483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45938.404387731483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45938.404387731483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45938.404387731483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45938.404387731483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45938.404387731483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45938.404387731483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45938.404387731483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45938.404387731483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45938.404387731483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45938.404387731483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45938.404387731483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45938.404387731483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45938.404387731483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45938.404387731483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45938.404387731483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45938.404387731483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45938.404387731483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45938.404387731483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45938.404387731483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45938.404387731483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45938.404387731483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45938.404387731483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45938.404387731483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45938.404387731483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45938.404387731483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45938.404387731483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45938.404387731483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45938.404387731483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45938.404387731483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45938.404387731483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45938.404387731483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45938.404387731483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45938.404387731483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45938.404387731483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45938.404387731483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45938.404387731483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45938.404387731483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45938.404387731483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45938.404387731483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45938.404387731483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45938.404387731483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45938.404387731483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45938.404387731483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45938.404387731483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45938.404387731483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45938.404387731483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45938.404387731483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45938.404387731483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45938.404387731483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45938.404387731483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45938.404387731483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45938.404387731483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45938.404387731483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45938.404387731483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45938.404387731483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45938.404387731483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45938.404387731483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45938.404387731483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45938.404387731483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45938.404387731483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45938.404387731483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45938.404387731483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45938.404387731483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45938.404387731483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45938.404387731483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45938.404387731483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45938.404387731483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45938.404387731483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45938.404387731483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45938.404387731483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45938.404387731483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45938.404387731483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45938.404387731483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45938.404387731483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45938.404387731483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45938.404387731483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45938.404387731483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45938.404387731483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45938.404387731483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45938.404387731483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45938.404387731483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45938.404387731483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45938.404387731483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45938.404387731483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45938.404387731483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45938.404387731483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45938.404387731483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45938.404387731483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45938.404387731483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45938.404387731483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45938.404387731483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45938.404387731483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45938.404387731483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45938.404387731483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45938.404387731483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45938.404387731483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45938.404387731483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45938.404387731483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45938.404387731483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45938.404387731483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45938.404387731483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45938.404387731483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45938.404387731483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45938.404387731483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45938.404387731483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45938.404387731483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45938.404387731483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45938.404387731483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45938.404387731483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45938.404387731483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45938.404387731483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45938.404387731483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45938.404387731483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45938.404387731483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45938.404387731483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45938.404387731483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45938.404387731483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45938.404387731483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45938.404387731483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45938.404387731483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45938.404387731483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45938.404387731483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45938.404387731483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45938.404387731483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45938.404387731483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45938.404387731483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45938.404387731483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45938.404387731483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45938.404387731483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45938.404387731483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45938.404387731483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45938.404387731483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45938.404387731483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45938.404387731483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45938.404387731483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45938.404387731483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45938.404387731483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45938.404387731483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45938.404387731483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45938.404387731483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45938.404387731483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45938.404387731483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45938.404387731483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45938.404387731483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45938.404387731483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45938.404387731483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45938.404387731483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45938.404387731483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45938.404387731483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45938.404387731483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45938.404387731483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45938.404387731483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45938.404387731483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45938.404387731483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45938.404387731483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45938.404387731483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45938.404387731483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45938.404387731483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45938.404387731483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45938.404387731483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45938.404387731483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45938.404387731483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45938.404387731483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45938.404387731483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45938.404387731483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45938.404387731483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45938.404387731483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45938.404387731483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45938.404387731483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45938.404387731483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45938.404387731483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45938.404387731483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45938.404387731483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45938.404387731483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45938.404387731483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45938.404387731483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45938.404387731483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45938.404387731483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45938.404387731483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45938.404387731483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45938.404387731483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45938.404387731483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45938.404387731483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45938.404387731483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45938.404387731483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45938.404387731483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45938.404387731483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45938.404387731483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45938.404387731483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45938.404387731483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45938.404387731483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45938.404387731483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45938.404387731483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45938.404387731483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45938.404387731483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45938.404387731483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45938.404387731483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45938.404387731483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45938.404387731483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45938.404387731483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45938.404387731483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45938.404387731483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45938.404387731483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45938.404387731483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45938.404387731483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45938.404387731483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45938.404387731483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45938.404387731483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45938.404387731483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45938.404387731483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45938.404387731483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45938.404387731483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45938.404387731483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45938.404387731483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45938.404387731483</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45938.404387731483</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45938.404387731483</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45938.404387731483</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45938.404387731483</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45938.404387731483</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46.572327546295128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39043</v>
      </c>
      <c r="F3" s="38">
        <v>45926.188877314817</v>
      </c>
      <c r="G3" s="39">
        <f ca="1">IFERROR(NOW()-F3,"-")</f>
        <v>12.215510416666802</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39043</v>
      </c>
      <c r="F4" s="38">
        <v>45937.848715277774</v>
      </c>
      <c r="G4" s="39">
        <f ca="1">IFERROR(NOW()-F4,"-")</f>
        <v>0.55567245370912133</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0.41730439815000864</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0.26040625000314321</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45938.404387731483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45938.404387731483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45938.404387731483</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45938.404387731483</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45938.404387731483</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45938.404387731483</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45938.404387731483</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45938.404387731483</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45938.404387731483</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45938.404387731483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45938.404387731483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45938.404387731483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45938.404387731483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45938.404387731483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45938.404387731483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45938.404387731483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45938.404387731483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45938.404387731483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45938.404387731483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45938.404387731483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45938.404387731483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45938.404387731483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45938.404387731483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45938.404387731483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45938.404387731483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45938.404387731483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45938.404387731483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45938.404387731483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45938.404387731483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45938.404387731483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45938.404387731483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45938.404387731483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45938.404387731483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45938.404387731483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45938.404387731483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45938.404387731483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45938.404387731483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45938.404387731483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45938.404387731483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45938.404387731483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45938.404387731483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45938.404387731483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45938.404387731483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45938.404387731483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45938.404387731483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45938.404387731483</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45938.404387731483</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45938.404387731483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45938.404387731483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45938.404387731483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45938.404387731483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45938.404387731483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45938.404387731483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45938.404387731483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45938.404387731483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45938.404387731483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45938.404387731483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45938.404387731483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45938.404387731483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45938.404387731483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45938.404387731483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45938.404387731483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45938.404387731483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45938.404387731483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45938.404387731483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45938.404387731483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45938.404387731483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45938.404387731483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45938.404387731483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45938.404387731483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45938.404387731483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45938.404387731483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45938.404387731483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45938.404387731483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45938.404387731483</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45938.404387731483</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45938.404387731483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45938.404387731483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45938.404387731483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45938.404387731483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45938.404387731483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45938.404387731483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45938.404387731483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45938.404387731483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45938.404387731483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45938.404387731483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45938.404387731483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45938.404387731483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45938.404387731483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45938.404387731483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45938.404387731483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45938.404387731483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45938.404387731483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45938.404387731483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45938.404387731483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45938.404387731483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45938.404387731483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45938.404387731483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45938.404387731483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45938.404387731483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45938.404387731483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45938.404387731483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45938.404387731483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45938.404387731483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45938.404387731483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45938.404387731483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45938.404387731483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45938.404387731483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45938.404387731483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45938.404387731483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45938.404387731483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45938.404387731483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45938.404387731483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45938.404387731483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45938.404387731483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45938.404387731483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45938.404387731483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45938.404387731483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45938.404387731483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45938.404387731483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45938.404387731483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45938.404387731483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45938.404387731483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45938.404387731483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45938.404387731483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45938.404387731483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45938.404387731483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45938.404387731483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45938.404387731483</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45938.404387731483</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1" t="s">
        <v>39074</v>
      </c>
      <c r="B2" s="152" t="s">
        <v>5398</v>
      </c>
      <c r="C2" s="151">
        <v>1</v>
      </c>
      <c r="D2" s="152" t="s">
        <v>34463</v>
      </c>
      <c r="E2" s="151" t="s">
        <v>39075</v>
      </c>
      <c r="F2" s="153">
        <v>45926.772847222222</v>
      </c>
      <c r="G2" s="154">
        <f ca="1">IFERROR(NOW()-F2,"-")</f>
        <v>11.631540509260958</v>
      </c>
      <c r="H2" s="155">
        <v>45927.449074074102</v>
      </c>
      <c r="I2" s="152" t="str">
        <f>IFERROR(VLOOKUP(D2,DB!A:F,6,0),"")</f>
        <v>SCECO</v>
      </c>
      <c r="J2" s="152" t="str">
        <f>IFERROR(VLOOKUP(D2,DB!A:G,7,0),"")</f>
        <v>Weak</v>
      </c>
      <c r="K2" s="151" t="s">
        <v>39076</v>
      </c>
      <c r="L2" s="152"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1" t="s">
        <v>24</v>
      </c>
      <c r="B3" s="152" t="str">
        <f>IFERROR(VLOOKUP(D3,DB!A:K,11,0),"")</f>
        <v>R6</v>
      </c>
      <c r="C3" s="151">
        <v>1</v>
      </c>
      <c r="D3" s="152" t="s">
        <v>34282</v>
      </c>
      <c r="E3" s="151"/>
      <c r="F3" s="151"/>
      <c r="G3" s="154">
        <f ca="1">IFERROR(NOW()-F3,"-")</f>
        <v>45938.404387731483</v>
      </c>
      <c r="H3" s="155">
        <v>45927.987534722219</v>
      </c>
      <c r="I3" s="152" t="str">
        <f>IFERROR(VLOOKUP(D3,DB!A:F,6,0),"")</f>
        <v>SCECO</v>
      </c>
      <c r="J3" s="152" t="str">
        <f>IFERROR(VLOOKUP(D3,DB!A:G,7,0),"")</f>
        <v>Vandalized</v>
      </c>
      <c r="K3" s="151" t="s">
        <v>39077</v>
      </c>
      <c r="L3" s="152" t="str">
        <f>IFERROR(VLOOKUP(D3,DB!A:I,9,0),"")</f>
        <v>Latis</v>
      </c>
    </row>
    <row r="4" spans="1:16383" ht="31.5" customHeight="1">
      <c r="A4" s="151" t="s">
        <v>39078</v>
      </c>
      <c r="B4" s="152" t="s">
        <v>5398</v>
      </c>
      <c r="C4" s="151">
        <v>1</v>
      </c>
      <c r="D4" s="152" t="s">
        <v>32861</v>
      </c>
      <c r="E4" s="151" t="s">
        <v>39075</v>
      </c>
      <c r="F4" s="153">
        <v>45933.880972222221</v>
      </c>
      <c r="G4" s="154">
        <f ca="1">IFERROR(NOW()-F4,"-")</f>
        <v>4.5234155092621222</v>
      </c>
      <c r="H4" s="155">
        <v>45929.455266203702</v>
      </c>
      <c r="I4" s="152" t="str">
        <f>IFERROR(VLOOKUP(D4,DB!A:F,6,0),"")</f>
        <v>SCECO</v>
      </c>
      <c r="J4" s="152" t="str">
        <f>IFERROR(VLOOKUP(D4,DB!A:G,7,0),"")</f>
        <v>In progress</v>
      </c>
      <c r="K4" s="151" t="s">
        <v>39076</v>
      </c>
      <c r="L4" s="152"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1" t="s">
        <v>39079</v>
      </c>
      <c r="B5" s="152" t="s">
        <v>5398</v>
      </c>
      <c r="C5" s="151">
        <v>1</v>
      </c>
      <c r="D5" s="152" t="s">
        <v>33408</v>
      </c>
      <c r="E5" s="151" t="s">
        <v>38964</v>
      </c>
      <c r="F5" s="153">
        <v>45934.942245370374</v>
      </c>
      <c r="G5" s="154">
        <f ca="1">IFERROR(NOW()-F5,"-")</f>
        <v>3.4621423611097271</v>
      </c>
      <c r="H5" s="155">
        <v>45934.470231481479</v>
      </c>
      <c r="I5" s="152" t="str">
        <f>IFERROR(VLOOKUP(D5,DB!A:F,6,0),"")</f>
        <v>SCECO</v>
      </c>
      <c r="J5" s="152" t="str">
        <f>IFERROR(VLOOKUP(D5,DB!A:G,7,0),"")</f>
        <v>Dead</v>
      </c>
      <c r="K5" s="151" t="s">
        <v>39076</v>
      </c>
      <c r="L5" s="152"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2" t="str">
        <f>IFERROR(VLOOKUP(D6,DB!A:K,11,0),"")</f>
        <v>R6</v>
      </c>
      <c r="C6" s="152">
        <v>1</v>
      </c>
      <c r="D6" s="152" t="s">
        <v>33684</v>
      </c>
      <c r="E6" s="151" t="s">
        <v>39075</v>
      </c>
      <c r="F6" s="157">
        <v>45937.809027777781</v>
      </c>
      <c r="G6" s="154">
        <f ca="1">IFERROR(NOW()-F6,"-")</f>
        <v>0.59535995370242745</v>
      </c>
      <c r="H6" s="157">
        <v>45937.667847222219</v>
      </c>
      <c r="I6" s="152" t="str">
        <f>IFERROR(VLOOKUP(D6,DB!A:F,6,0),"")</f>
        <v>SCECO</v>
      </c>
      <c r="J6" s="152" t="str">
        <f>IFERROR(VLOOKUP(D6,DB!A:G,7,0),"")</f>
        <v>Weak</v>
      </c>
      <c r="K6" s="158" t="s">
        <v>39081</v>
      </c>
      <c r="L6" s="152" t="str">
        <f>IFERROR(VLOOKUP(D6,DB!A:I,9,0),"")</f>
        <v>Latis</v>
      </c>
    </row>
    <row r="7" spans="1:16383" ht="31.5" customHeight="1">
      <c r="A7" s="162" t="s">
        <v>39082</v>
      </c>
      <c r="B7" s="163" t="str">
        <f>IFERROR(VLOOKUP(D7,DB!A:K,11,0),"")</f>
        <v>R6</v>
      </c>
      <c r="C7" s="164">
        <v>1</v>
      </c>
      <c r="D7" s="163" t="s">
        <v>34597</v>
      </c>
      <c r="E7" s="165" t="s">
        <v>38964</v>
      </c>
      <c r="F7" s="166">
        <v>45938.35597222222</v>
      </c>
      <c r="G7" s="154">
        <f ca="1">IFERROR(NOW()-F7,"-")</f>
        <v>4.8415509263577405E-2</v>
      </c>
      <c r="H7" s="166">
        <v>45938.338101851848</v>
      </c>
      <c r="I7" s="163" t="str">
        <f>IFERROR(VLOOKUP(D7,DB!A:F,6,0),"")</f>
        <v>Generator-SG</v>
      </c>
      <c r="J7" s="163" t="str">
        <f>IFERROR(VLOOKUP(D7,DB!A:G,7,0),"")</f>
        <v>Vandalized</v>
      </c>
      <c r="K7" s="167" t="s">
        <v>39083</v>
      </c>
      <c r="L7" s="163" t="str">
        <f>IFERROR(VLOOKUP(D7,DB!A:I,9,0),"")</f>
        <v>Latis</v>
      </c>
    </row>
    <row r="8" spans="1:16383" ht="31.5" customHeight="1">
      <c r="A8" s="162" t="s">
        <v>39084</v>
      </c>
      <c r="B8" s="163" t="str">
        <f>IFERROR(VLOOKUP(D8,DB!A:K,11,0),"")</f>
        <v>R6</v>
      </c>
      <c r="C8" s="164">
        <v>1</v>
      </c>
      <c r="D8" s="163" t="s">
        <v>36888</v>
      </c>
      <c r="E8" s="165" t="s">
        <v>38964</v>
      </c>
      <c r="F8" s="166">
        <v>45938.341550925928</v>
      </c>
      <c r="G8" s="154">
        <f ca="1">IFERROR(NOW()-F8,"-")</f>
        <v>6.2836805554979946E-2</v>
      </c>
      <c r="H8" s="166">
        <v>45938.335810185185</v>
      </c>
      <c r="I8" s="163" t="str">
        <f>IFERROR(VLOOKUP(D8,DB!A:F,6,0),"")</f>
        <v>Generator-SG</v>
      </c>
      <c r="J8" s="163" t="str">
        <f>IFERROR(VLOOKUP(D8,DB!A:G,7,0),"")</f>
        <v>Vandalized</v>
      </c>
      <c r="K8" s="167" t="s">
        <v>39085</v>
      </c>
      <c r="L8" s="163" t="str">
        <f>IFERROR(VLOOKUP(D8,DB!A:I,9,0),"")</f>
        <v>Latis</v>
      </c>
    </row>
    <row r="9" spans="1:16383" ht="31.5" customHeight="1">
      <c r="A9" s="110"/>
      <c r="B9" s="152" t="str">
        <f>IFERROR(VLOOKUP(D9,DB!A:K,11,0),"")</f>
        <v/>
      </c>
      <c r="C9" s="111"/>
      <c r="D9" s="109"/>
      <c r="E9" s="112"/>
      <c r="F9" s="113"/>
      <c r="G9" s="81">
        <f ca="1">IFERROR(NOW()-F9,"-")</f>
        <v>45938.404387731483</v>
      </c>
      <c r="H9" s="113"/>
      <c r="I9" s="109" t="str">
        <f>IFERROR(VLOOKUP(D9,DB!A:F,6,0),"")</f>
        <v/>
      </c>
      <c r="J9" s="108" t="str">
        <f>IFERROR(VLOOKUP(D9,DB!A:G,7,0),"")</f>
        <v/>
      </c>
      <c r="K9" s="114"/>
      <c r="L9" s="115" t="str">
        <f>IFERROR(VLOOKUP(D9,DB!A:I,9,0),"")</f>
        <v/>
      </c>
    </row>
    <row r="10" spans="1:16383" ht="31.5" customHeight="1">
      <c r="A10" s="110"/>
      <c r="B10" s="152" t="str">
        <f>IFERROR(VLOOKUP(D10,DB!A:K,11,0),"")</f>
        <v/>
      </c>
      <c r="C10" s="111"/>
      <c r="D10" s="150"/>
      <c r="E10" s="112"/>
      <c r="F10" s="113"/>
      <c r="G10" s="81">
        <f ca="1">IFERROR(NOW()-F10,"-")</f>
        <v>45938.404387731483</v>
      </c>
      <c r="H10" s="113"/>
      <c r="I10" s="109" t="str">
        <f>IFERROR(VLOOKUP(D10,DB!A:F,6,0),"")</f>
        <v/>
      </c>
      <c r="J10" s="108" t="str">
        <f>IFERROR(VLOOKUP(D10,DB!A:G,7,0),"")</f>
        <v/>
      </c>
      <c r="K10" s="114"/>
      <c r="L10" s="115" t="str">
        <f>IFERROR(VLOOKUP(D10,DB!A:I,9,0),"")</f>
        <v/>
      </c>
    </row>
    <row r="11" spans="1:16383" ht="31.5" customHeight="1">
      <c r="A11" s="110"/>
      <c r="B11" s="152" t="str">
        <f>IFERROR(VLOOKUP(D11,DB!A:K,11,0),"")</f>
        <v/>
      </c>
      <c r="C11" s="111"/>
      <c r="D11" s="109"/>
      <c r="E11" s="112"/>
      <c r="F11" s="113"/>
      <c r="G11" s="81">
        <f ca="1">IFERROR(NOW()-F11,"-")</f>
        <v>45938.404387731483</v>
      </c>
      <c r="H11" s="113"/>
      <c r="I11" s="109" t="str">
        <f>IFERROR(VLOOKUP(D11,DB!A:F,6,0),"")</f>
        <v/>
      </c>
      <c r="J11" s="108" t="str">
        <f>IFERROR(VLOOKUP(D11,DB!A:G,7,0),"")</f>
        <v/>
      </c>
      <c r="K11" s="114"/>
      <c r="L11" s="115" t="str">
        <f>IFERROR(VLOOKUP(D11,DB!A:I,9,0),"")</f>
        <v/>
      </c>
    </row>
    <row r="12" spans="1:16383" ht="31.5" customHeight="1">
      <c r="A12" s="110"/>
      <c r="B12" s="152" t="str">
        <f>IFERROR(VLOOKUP(D12,DB!A:K,11,0),"")</f>
        <v/>
      </c>
      <c r="C12" s="111"/>
      <c r="D12" s="149"/>
      <c r="E12" s="112"/>
      <c r="F12" s="113"/>
      <c r="G12" s="81">
        <f ca="1">IFERROR(NOW()-F12,"-")</f>
        <v>45938.404387731483</v>
      </c>
      <c r="H12" s="113"/>
      <c r="I12" s="109" t="str">
        <f>IFERROR(VLOOKUP(D12,DB!A:F,6,0),"")</f>
        <v/>
      </c>
      <c r="J12" s="108" t="str">
        <f>IFERROR(VLOOKUP(D12,DB!A:G,7,0),"")</f>
        <v/>
      </c>
      <c r="K12" s="114"/>
      <c r="L12" s="115" t="str">
        <f>IFERROR(VLOOKUP(D12,DB!A:I,9,0),"")</f>
        <v/>
      </c>
    </row>
    <row r="13" spans="1:16383" ht="31.5" customHeight="1">
      <c r="A13" s="110"/>
      <c r="B13" s="152" t="str">
        <f>IFERROR(VLOOKUP(D13,DB!A:K,11,0),"")</f>
        <v/>
      </c>
      <c r="C13" s="111"/>
      <c r="D13" s="109"/>
      <c r="E13" s="112"/>
      <c r="F13" s="113"/>
      <c r="G13" s="81">
        <f ca="1">IFERROR(NOW()-F13,"-")</f>
        <v>45938.404387731483</v>
      </c>
      <c r="H13" s="113"/>
      <c r="I13" s="109" t="str">
        <f>IFERROR(VLOOKUP(D13,DB!A:F,6,0),"")</f>
        <v/>
      </c>
      <c r="J13" s="108" t="str">
        <f>IFERROR(VLOOKUP(D13,DB!A:G,7,0),"")</f>
        <v/>
      </c>
      <c r="K13" s="114"/>
      <c r="L13" s="115" t="str">
        <f>IFERROR(VLOOKUP(D13,DB!A:I,9,0),"")</f>
        <v/>
      </c>
    </row>
    <row r="14" spans="1:16383" ht="31.5" customHeight="1">
      <c r="A14" s="110"/>
      <c r="B14" s="152" t="str">
        <f>IFERROR(VLOOKUP(D14,DB!A:K,11,0),"")</f>
        <v/>
      </c>
      <c r="C14" s="111"/>
      <c r="D14" s="109"/>
      <c r="E14" s="112"/>
      <c r="F14" s="113"/>
      <c r="G14" s="81">
        <f ca="1">IFERROR(NOW()-F14,"-")</f>
        <v>45938.404387731483</v>
      </c>
      <c r="H14" s="113"/>
      <c r="I14" s="109" t="str">
        <f>IFERROR(VLOOKUP(D14,DB!A:F,6,0),"")</f>
        <v/>
      </c>
      <c r="J14" s="108" t="str">
        <f>IFERROR(VLOOKUP(D14,DB!A:G,7,0),"")</f>
        <v/>
      </c>
      <c r="K14" s="114"/>
      <c r="L14" s="115" t="str">
        <f>IFERROR(VLOOKUP(D14,DB!A:I,9,0),"")</f>
        <v/>
      </c>
    </row>
    <row r="15" spans="1:16383" ht="31.5" customHeight="1">
      <c r="A15" s="110"/>
      <c r="B15" s="152" t="str">
        <f>IFERROR(VLOOKUP(D15,DB!A:K,11,0),"")</f>
        <v/>
      </c>
      <c r="C15" s="111"/>
      <c r="D15" s="109"/>
      <c r="E15" s="112"/>
      <c r="F15" s="113"/>
      <c r="G15" s="81">
        <f ca="1">IFERROR(NOW()-F15,"-")</f>
        <v>45938.404387731483</v>
      </c>
      <c r="H15" s="113"/>
      <c r="I15" s="109" t="str">
        <f>IFERROR(VLOOKUP(D15,DB!A:F,6,0),"")</f>
        <v/>
      </c>
      <c r="J15" s="108" t="str">
        <f>IFERROR(VLOOKUP(D15,DB!A:G,7,0),"")</f>
        <v/>
      </c>
      <c r="K15" s="114"/>
      <c r="L15" s="115" t="str">
        <f>IFERROR(VLOOKUP(D15,DB!A:I,9,0),"")</f>
        <v/>
      </c>
    </row>
    <row r="16" spans="1:16383" ht="31.5" customHeight="1">
      <c r="A16" s="110"/>
      <c r="B16" s="152" t="str">
        <f>IFERROR(VLOOKUP(D16,DB!A:K,11,0),"")</f>
        <v/>
      </c>
      <c r="C16" s="111"/>
      <c r="D16" s="109"/>
      <c r="E16" s="112"/>
      <c r="F16" s="113"/>
      <c r="G16" s="81">
        <f ca="1">IFERROR(NOW()-F16,"-")</f>
        <v>45938.404387731483</v>
      </c>
      <c r="H16" s="113"/>
      <c r="I16" s="109" t="str">
        <f>IFERROR(VLOOKUP(D16,DB!A:F,6,0),"")</f>
        <v/>
      </c>
      <c r="J16" s="108" t="str">
        <f>IFERROR(VLOOKUP(D16,DB!A:G,7,0),"")</f>
        <v/>
      </c>
      <c r="K16" s="114"/>
      <c r="L16" s="115" t="str">
        <f>IFERROR(VLOOKUP(D16,DB!A:I,9,0),"")</f>
        <v/>
      </c>
    </row>
    <row r="17" spans="1:12" ht="31.5" customHeight="1">
      <c r="A17" s="110"/>
      <c r="B17" s="152" t="str">
        <f>IFERROR(VLOOKUP(D17,DB!A:K,11,0),"")</f>
        <v/>
      </c>
      <c r="C17" s="111"/>
      <c r="D17" s="109"/>
      <c r="E17" s="112"/>
      <c r="F17" s="113"/>
      <c r="G17" s="81">
        <f ca="1">IFERROR(NOW()-F17,"-")</f>
        <v>45938.404387731483</v>
      </c>
      <c r="H17" s="113"/>
      <c r="I17" s="109" t="str">
        <f>IFERROR(VLOOKUP(D17,DB!A:F,6,0),"")</f>
        <v/>
      </c>
      <c r="J17" s="108" t="str">
        <f>IFERROR(VLOOKUP(D17,DB!A:G,7,0),"")</f>
        <v/>
      </c>
      <c r="K17" s="114"/>
      <c r="L17" s="115" t="str">
        <f>IFERROR(VLOOKUP(D17,DB!A:I,9,0),"")</f>
        <v/>
      </c>
    </row>
    <row r="18" spans="1:12" ht="31.5" customHeight="1">
      <c r="A18" s="110"/>
      <c r="B18" s="152" t="str">
        <f>IFERROR(VLOOKUP(D18,DB!A:K,11,0),"")</f>
        <v/>
      </c>
      <c r="C18" s="111"/>
      <c r="D18" s="109"/>
      <c r="E18" s="112"/>
      <c r="F18" s="113"/>
      <c r="G18" s="81">
        <f ca="1">IFERROR(NOW()-F18,"-")</f>
        <v>45938.404387731483</v>
      </c>
      <c r="H18" s="113"/>
      <c r="I18" s="109" t="str">
        <f>IFERROR(VLOOKUP(D18,DB!A:F,6,0),"")</f>
        <v/>
      </c>
      <c r="J18" s="108" t="str">
        <f>IFERROR(VLOOKUP(D18,DB!A:G,7,0),"")</f>
        <v/>
      </c>
      <c r="K18" s="114"/>
      <c r="L18" s="115" t="str">
        <f>IFERROR(VLOOKUP(D18,DB!A:I,9,0),"")</f>
        <v/>
      </c>
    </row>
    <row r="19" spans="1:12" ht="31.5" customHeight="1">
      <c r="A19" s="110"/>
      <c r="B19" s="152" t="str">
        <f>IFERROR(VLOOKUP(D19,DB!A:K,11,0),"")</f>
        <v/>
      </c>
      <c r="C19" s="111"/>
      <c r="D19" s="109"/>
      <c r="E19" s="112"/>
      <c r="F19" s="113"/>
      <c r="G19" s="81">
        <f ca="1">IFERROR(NOW()-F19,"-")</f>
        <v>45938.404387731483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45938.404387731483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45938.404387731483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45938.404387731483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45938.404387731483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45938.404387731483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45938.404387731483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45938.404387731483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45938.404387731483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45938.404387731483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45938.404387731483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45938.404387731483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45938.404387731483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45938.404387731483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45938.404387731483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45938.404387731483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45938.404387731483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45938.404387731483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45938.404387731483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45938.404387731483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45938.404387731483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45938.404387731483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45938.404387731483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45938.404387731483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45938.404387731483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45938.404387731483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45938.404387731483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45938.404387731483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45938.404387731483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45938.404387731483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45938.404387731483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45938.404387731483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45938.404387731483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45938.404387731483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45938.404387731483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45938.404387731483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45938.404387731483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45938.404387731483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45938.404387731483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45938.404387731483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45938.404387731483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45938.404387731483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45938.404387731483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45938.404387731483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45938.404387731483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45938.404387731483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45938.404387731483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45938.404387731483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45938.404387731483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45938.404387731483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45938.404387731483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45938.404387731483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45938.404387731483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45938.404387731483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45938.404387731483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45938.404387731483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45938.404387731483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45938.404387731483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45938.404387731483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45938.404387731483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45938.404387731483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45938.404387731483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45938.404387731483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45938.404387731483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45938.404387731483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45938.404387731483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45938.404387731483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45938.404387731483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45938.404387731483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45938.404387731483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45938.404387731483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45938.404387731483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45938.404387731483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45938.404387731483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45938.404387731483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45938.404387731483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45938.404387731483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45938.404387731483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45938.404387731483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45938.404387731483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45938.404387731483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45938.404387731483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45938.404387731483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45938.404387731483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45938.404387731483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45938.404387731483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45938.404387731483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45938.404387731483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45938.404387731483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45938.404387731483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45938.404387731483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45938.404387731483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45938.404387731483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45938.404387731483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45938.404387731483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45938.404387731483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45938.404387731483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45938.404387731483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45938.404387731483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45938.404387731483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45938.404387731483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45938.404387731483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45938.404387731483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45938.404387731483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45938.404387731483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45938.404387731483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45938.404387731483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45938.404387731483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45938.404387731483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45938.404387731483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45938.404387731483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45938.404387731483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45938.404387731483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45938.404387731483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45938.404387731483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45938.404387731483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45938.404387731483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45938.404387731483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45938.404387731483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45938.404387731483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45938.404387731483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45938.404387731483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45938.404387731483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45938.404387731483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45938.404387731483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45938.404387731483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45938.404387731483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45938.404387731483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45938.404387731483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45938.404387731483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45938.404387731483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45938.404387731483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45938.404387731483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45938.404387731483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45938.404387731483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45938.404387731483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45938.404387731483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45938.404387731483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45938.404387731483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45938.404387731483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45938.404387731483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45938.404387731483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45938.404387731483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45938.404387731483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45938.404387731483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45938.404387731483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45938.404387731483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45938.404387731483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45938.404387731483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45938.404387731483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45938.404387731483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45938.404387731483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45938.404387731483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45938.404387731483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45938.404387731483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45938.404387731483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45938.404387731483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45938.404387731483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45938.404387731483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45938.404387731483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45938.404387731483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45938.404387731483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45938.404387731483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45938.404387731483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45938.404387731483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45938.404387731483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45938.404387731483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45938.404387731483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45938.404387731483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45938.404387731483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45938.404387731483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45938.404387731483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45938.404387731483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45938.404387731483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45938.404387731483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45938.404387731483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45938.404387731483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45938.404387731483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45938.404387731483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45938.404387731483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45938.404387731483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45938.404387731483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45938.404387731483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45938.404387731483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45938.404387731483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45938.404387731483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45938.404387731483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45938.404387731483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45938.404387731483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45938.404387731483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45938.404387731483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45938.404387731483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45938.404387731483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45938.404387731483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45938.404387731483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45938.404387731483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45938.404387731483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45938.404387731483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45938.404387731483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45938.404387731483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45938.404387731483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45938.404387731483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45938.404387731483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45938.404387731483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45938.404387731483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45938.404387731483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45938.404387731483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45938.404387731483</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45938.404387731483</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45938.404387731483</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45938.404387731483</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45938.404387731483</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45938.404387731483</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