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987" documentId="13_ncr:1_{F6CB121F-512D-4AA6-A0C1-0FB36C537598}" xr6:coauthVersionLast="47" xr6:coauthVersionMax="47" xr10:uidLastSave="{ECC08622-E760-410A-AB57-DF8B997DC14A}"/>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L3" i="1"/>
  <c r="J3" i="1"/>
  <c r="I3" i="1"/>
  <c r="G3" i="1"/>
  <c r="B3" i="1"/>
  <c r="L4" i="1"/>
  <c r="J4" i="1"/>
  <c r="I4" i="1"/>
  <c r="G4" i="1"/>
  <c r="B4" i="1"/>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I2" i="6"/>
  <c r="I5" i="6"/>
  <c r="L2" i="6"/>
  <c r="L5" i="6"/>
  <c r="L4" i="6"/>
  <c r="J5" i="6"/>
  <c r="J2" i="6"/>
  <c r="J4" i="6"/>
  <c r="I4" i="6"/>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53" i="5"/>
  <c r="J53" i="5"/>
  <c r="I53" i="5"/>
  <c r="G53" i="5"/>
  <c r="B5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J4" i="5"/>
  <c r="J5" i="5"/>
  <c r="J6" i="5"/>
  <c r="I4" i="5"/>
  <c r="I5" i="5"/>
  <c r="I6" i="5"/>
  <c r="G4" i="5"/>
  <c r="G5" i="5"/>
  <c r="G6" i="5"/>
  <c r="B4" i="5"/>
  <c r="B5" i="5"/>
  <c r="B6"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B5" i="1"/>
  <c r="B6" i="1"/>
  <c r="B7" i="1"/>
  <c r="B8" i="1"/>
  <c r="B9" i="1"/>
  <c r="B10" i="1"/>
  <c r="B11" i="1"/>
  <c r="B12" i="1"/>
  <c r="B13" i="1"/>
  <c r="B14" i="1"/>
  <c r="B15" i="1"/>
  <c r="B16" i="1"/>
  <c r="B17" i="1"/>
  <c r="B18" i="1"/>
  <c r="B19" i="1"/>
  <c r="B20" i="1"/>
  <c r="B21" i="1"/>
  <c r="B22" i="1"/>
  <c r="B23" i="1"/>
  <c r="B24" i="1"/>
  <c r="B25" i="1"/>
  <c r="B26" i="1"/>
  <c r="G2" i="1"/>
  <c r="I2" i="1"/>
  <c r="J2" i="1"/>
  <c r="L2" i="1"/>
  <c r="J5" i="1"/>
  <c r="J6" i="1"/>
  <c r="J7" i="1"/>
  <c r="J8" i="1"/>
  <c r="J9" i="1"/>
  <c r="J10" i="1"/>
  <c r="J11" i="1"/>
  <c r="J12" i="1"/>
  <c r="J13" i="1"/>
  <c r="J14" i="1"/>
  <c r="J15" i="1"/>
  <c r="J16" i="1"/>
  <c r="J17" i="1"/>
  <c r="J18" i="1"/>
  <c r="J19" i="1"/>
  <c r="J20" i="1"/>
  <c r="J21" i="1"/>
  <c r="J22" i="1"/>
  <c r="J23" i="1"/>
  <c r="J24" i="1"/>
  <c r="J25" i="1"/>
  <c r="J26" i="1"/>
  <c r="I5" i="1"/>
  <c r="I6" i="1"/>
  <c r="I7" i="1"/>
  <c r="I8" i="1"/>
  <c r="I9" i="1"/>
  <c r="I10" i="1"/>
  <c r="I11" i="1"/>
  <c r="I12" i="1"/>
  <c r="I13" i="1"/>
  <c r="I14" i="1"/>
  <c r="I15" i="1"/>
  <c r="I16" i="1"/>
  <c r="I17" i="1"/>
  <c r="I18" i="1"/>
  <c r="I19" i="1"/>
  <c r="I20" i="1"/>
  <c r="I21" i="1"/>
  <c r="I22" i="1"/>
  <c r="I23" i="1"/>
  <c r="I24" i="1"/>
  <c r="I25" i="1"/>
  <c r="I26"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alcChain>
</file>

<file path=xl/sharedStrings.xml><?xml version="1.0" encoding="utf-8"?>
<sst xmlns="http://schemas.openxmlformats.org/spreadsheetml/2006/main" count="178591" uniqueCount="39077">
  <si>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</si>
  <si>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</si>
  <si>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</si>
  <si>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</si>
  <si>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</si>
  <si>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</si>
  <si>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</si>
  <si>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</si>
  <si>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</si>
  <si>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</si>
  <si>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</si>
  <si>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</si>
  <si>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</si>
  <si>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</si>
  <si>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</si>
  <si>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</si>
  <si>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</si>
  <si>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</si>
  <si>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</si>
  <si>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</si>
  <si>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</si>
  <si>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</si>
  <si>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</si>
  <si>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</si>
  <si>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</si>
  <si>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</si>
  <si>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</si>
  <si>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</si>
  <si>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</si>
  <si>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</si>
  <si>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</si>
  <si>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</si>
  <si>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</si>
  <si>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</si>
  <si>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</si>
  <si>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</si>
  <si>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</si>
  <si>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</si>
  <si>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</si>
  <si>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</si>
  <si>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</si>
  <si>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</si>
  <si>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</si>
  <si>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</si>
  <si>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</si>
  <si>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</si>
  <si>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</si>
  <si>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</si>
  <si>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</si>
  <si>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</si>
  <si>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</si>
  <si>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</si>
  <si>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</si>
  <si>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</si>
  <si>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</si>
  <si>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</si>
  <si>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</si>
  <si>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</si>
  <si>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</si>
  <si>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</si>
  <si>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</si>
  <si>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</si>
  <si>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</si>
  <si>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</si>
  <si>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</si>
  <si>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</si>
  <si>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</si>
  <si>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</si>
  <si>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</si>
  <si>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</si>
  <si>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</si>
  <si>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</si>
  <si>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</si>
  <si>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</si>
  <si>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</si>
  <si>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</si>
  <si>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</si>
  <si>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</si>
  <si>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</si>
  <si>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</si>
  <si>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</si>
  <si>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</si>
  <si>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</si>
  <si>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</si>
  <si>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</si>
  <si>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</si>
  <si>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</si>
  <si>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</si>
  <si>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</si>
  <si>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</si>
  <si>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</si>
  <si>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</si>
  <si>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</si>
  <si>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</si>
  <si>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</si>
  <si>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</si>
  <si>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</si>
  <si>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</si>
  <si>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</si>
  <si>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</si>
  <si>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</si>
  <si>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</si>
  <si>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</si>
  <si>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</si>
  <si>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</si>
  <si>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</si>
  <si>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</si>
  <si>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</si>
  <si>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</si>
  <si>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</si>
  <si>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</si>
  <si>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</si>
  <si>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</si>
  <si>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</si>
  <si>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</si>
  <si>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</si>
  <si>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</si>
  <si>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</si>
  <si>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</si>
  <si>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</si>
  <si>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</si>
  <si>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</si>
  <si>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</si>
  <si>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</si>
  <si>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</si>
  <si>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</si>
  <si>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</si>
  <si>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</si>
  <si>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</si>
  <si>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</si>
  <si>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</si>
  <si>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</si>
  <si>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</si>
  <si>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</si>
  <si>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</si>
  <si>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</si>
  <si>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</si>
  <si>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</si>
  <si>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</si>
  <si>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</si>
  <si>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</si>
  <si>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</si>
  <si>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</si>
  <si>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</si>
  <si>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</si>
  <si>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</si>
  <si>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</si>
  <si>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</si>
  <si>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</si>
  <si>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</si>
  <si>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</si>
  <si>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</si>
  <si>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</si>
  <si>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</si>
  <si>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</si>
  <si>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</si>
  <si>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</si>
  <si>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</si>
  <si>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</si>
  <si>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</si>
  <si>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</si>
  <si>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</si>
  <si>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</si>
  <si>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</si>
  <si>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</si>
  <si>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</si>
  <si>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</si>
  <si>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</si>
  <si>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</si>
  <si>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</si>
  <si>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</si>
  <si>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</si>
  <si>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</si>
  <si>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</si>
  <si>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</si>
  <si>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</si>
  <si>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</si>
  <si>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</si>
  <si>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</si>
  <si>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</si>
  <si>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</si>
  <si>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</si>
  <si>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</si>
  <si>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</si>
  <si>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</si>
  <si>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</si>
  <si>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</si>
  <si>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</si>
  <si>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</si>
  <si>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</si>
  <si>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</si>
  <si>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</si>
  <si>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</si>
  <si>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</si>
  <si>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</si>
  <si>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</si>
  <si>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</si>
  <si>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</si>
  <si>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</si>
  <si>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</si>
  <si>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</si>
  <si>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</si>
  <si>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</si>
  <si>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</si>
  <si>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</si>
  <si>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</si>
  <si>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</si>
  <si>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</si>
  <si>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</si>
  <si>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</si>
  <si>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</si>
  <si>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</si>
  <si>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</si>
  <si>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</si>
  <si>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</si>
  <si>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</si>
  <si>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</si>
  <si>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</si>
  <si>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</si>
  <si>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</si>
  <si>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</si>
  <si>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</si>
  <si>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</si>
  <si>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</si>
  <si>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</si>
  <si>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</si>
  <si>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</si>
  <si>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</si>
  <si>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</si>
  <si>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</si>
  <si>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</si>
  <si>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</si>
  <si>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</si>
  <si>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</si>
  <si>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</si>
  <si>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</si>
  <si>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</si>
  <si>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</si>
  <si>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</si>
  <si>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</si>
  <si>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</si>
  <si>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</si>
  <si>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</si>
  <si>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</si>
  <si>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</si>
  <si>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</si>
  <si>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</si>
  <si>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</si>
  <si>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</si>
  <si>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</si>
  <si>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</si>
  <si>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</si>
  <si>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</si>
  <si>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</si>
  <si>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</si>
  <si>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</si>
  <si>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</si>
  <si>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</si>
  <si>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</si>
  <si>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</si>
  <si>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</si>
  <si>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</si>
  <si>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</si>
  <si>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</si>
  <si>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</si>
  <si>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</si>
  <si>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</si>
  <si>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</si>
  <si>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</si>
  <si>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</si>
  <si>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</si>
  <si>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</si>
  <si>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</si>
  <si>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</si>
  <si>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</si>
  <si>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</si>
  <si>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</si>
  <si>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</si>
  <si>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</si>
  <si>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</si>
  <si>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</si>
  <si>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</si>
  <si>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</si>
  <si>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</si>
  <si>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</si>
  <si>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</si>
  <si>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</si>
  <si>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</si>
  <si>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</si>
  <si>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</si>
  <si>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</si>
  <si>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</si>
  <si>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</si>
  <si>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</si>
  <si>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</si>
  <si>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</si>
  <si>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</si>
  <si>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</si>
  <si>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</si>
  <si>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</si>
  <si>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</si>
  <si>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</si>
  <si>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</si>
  <si>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</si>
  <si>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</si>
  <si>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</si>
  <si>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</si>
  <si>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</si>
  <si>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</si>
  <si>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</si>
  <si>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</si>
  <si>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</si>
  <si>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</si>
  <si>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</si>
  <si>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</si>
  <si>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</si>
  <si>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</si>
  <si>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</si>
  <si>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</si>
  <si>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</si>
  <si>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</si>
  <si>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</si>
  <si>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</si>
  <si>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</si>
  <si>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</si>
  <si>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</si>
  <si>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</si>
  <si>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</si>
  <si>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</si>
  <si>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</si>
  <si>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</si>
  <si>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</si>
  <si>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</si>
  <si>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</si>
  <si>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</si>
  <si>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</si>
  <si>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</si>
  <si>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</si>
  <si>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</si>
  <si>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</si>
  <si>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</si>
  <si>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</si>
  <si>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</si>
  <si>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</si>
  <si>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</si>
  <si>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</si>
  <si>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</si>
  <si>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</si>
  <si>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</si>
  <si>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</si>
  <si>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</si>
  <si>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</si>
  <si>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</si>
  <si>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</si>
  <si>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</si>
  <si>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</si>
  <si>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</si>
  <si>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</si>
  <si>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</si>
  <si>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</si>
  <si>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</si>
  <si>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</si>
  <si>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</si>
  <si>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</si>
  <si>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</si>
  <si>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</si>
  <si>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</si>
  <si>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</si>
  <si>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</si>
  <si>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</si>
  <si>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</si>
  <si>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</si>
  <si>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</si>
  <si>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</si>
  <si>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</si>
  <si>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</si>
  <si>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</si>
  <si>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</si>
  <si>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</si>
  <si>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</si>
  <si>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</si>
  <si>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</si>
  <si>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</si>
  <si>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</si>
  <si>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</si>
  <si>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</si>
  <si>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</si>
  <si>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</si>
  <si>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</si>
  <si>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</si>
  <si>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</si>
  <si>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</si>
  <si>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</si>
  <si>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</si>
  <si>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</si>
  <si>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</si>
  <si>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</si>
  <si>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</si>
  <si>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</si>
  <si>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</si>
  <si>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</si>
  <si>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</si>
  <si>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</si>
  <si>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</si>
  <si>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</si>
  <si>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</si>
  <si>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</si>
  <si>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</si>
  <si>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</si>
  <si>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</si>
  <si>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</si>
  <si>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</si>
  <si>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</si>
  <si>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</si>
  <si>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</si>
  <si>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</si>
  <si>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</si>
  <si>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</si>
  <si>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</si>
  <si>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</si>
  <si>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</si>
  <si>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</si>
  <si>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</si>
  <si>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</si>
  <si>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</si>
  <si>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</si>
  <si>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</si>
  <si>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</si>
  <si>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</si>
  <si>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</si>
  <si>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</si>
  <si>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</si>
  <si>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</si>
  <si>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</si>
  <si>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</si>
  <si>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</si>
  <si>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</si>
  <si>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</si>
  <si>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</si>
  <si>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</si>
  <si>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</si>
  <si>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</si>
  <si>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</si>
  <si>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</si>
  <si>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</si>
  <si>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</si>
  <si>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</si>
  <si>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</si>
  <si>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</si>
  <si>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</si>
  <si>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</si>
  <si>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</si>
  <si>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</si>
  <si>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</si>
  <si>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</si>
  <si>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</si>
  <si>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</si>
  <si>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</si>
  <si>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</si>
  <si>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</si>
  <si>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</si>
  <si>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</si>
  <si>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</si>
  <si>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</si>
  <si>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</si>
  <si>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</si>
  <si>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</si>
  <si>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</si>
  <si>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</si>
  <si>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</si>
  <si>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</si>
  <si>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</si>
  <si>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</si>
  <si>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</si>
  <si>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</si>
  <si>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</si>
  <si>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</si>
  <si>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</si>
  <si>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</si>
  <si>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</si>
  <si>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</si>
  <si>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</si>
  <si>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</si>
  <si>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</si>
  <si>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</si>
  <si>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</si>
  <si>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</si>
  <si>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</si>
  <si>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</si>
  <si>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</si>
  <si>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</si>
  <si>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</si>
  <si>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</si>
  <si>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</si>
  <si>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</si>
  <si>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</si>
  <si>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</si>
  <si>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</si>
  <si>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</si>
  <si>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</si>
  <si>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</si>
  <si>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</si>
  <si>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</si>
  <si>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</si>
  <si>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</si>
  <si>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</si>
  <si>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</si>
  <si>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</si>
  <si>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</si>
  <si>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</si>
  <si>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</si>
  <si>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</si>
  <si>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</si>
  <si>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</si>
  <si>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</si>
  <si>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</si>
  <si>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</si>
  <si>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</si>
  <si>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</si>
  <si>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</si>
  <si>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</si>
  <si>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</si>
  <si>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</si>
  <si>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</si>
  <si>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</si>
  <si>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</si>
  <si>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</si>
  <si>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</si>
  <si>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</si>
  <si>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</si>
  <si>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</si>
  <si>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</si>
  <si>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</si>
  <si>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</si>
  <si>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</si>
  <si>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</si>
  <si>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</si>
  <si>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</si>
  <si>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</si>
  <si>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</si>
  <si>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</si>
  <si>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</si>
  <si>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</si>
  <si>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</si>
  <si>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</si>
  <si>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</si>
  <si>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</si>
  <si>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</si>
  <si>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</si>
  <si>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</si>
  <si>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</si>
  <si>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</si>
  <si>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</si>
  <si>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</si>
  <si>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</si>
  <si>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</si>
  <si>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</si>
  <si>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</si>
  <si>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</si>
  <si>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</si>
  <si>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</si>
  <si>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</si>
  <si>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</si>
  <si>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</si>
  <si>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</si>
  <si>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</si>
  <si>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</si>
  <si>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</si>
  <si>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</si>
  <si>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</si>
  <si>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</si>
  <si>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</si>
  <si>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</si>
  <si>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</si>
  <si>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</si>
  <si>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</si>
  <si>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</si>
  <si>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</si>
  <si>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</si>
  <si>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</si>
  <si>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</si>
  <si>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</si>
  <si>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</si>
  <si>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</si>
  <si>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</si>
  <si>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</si>
  <si>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</si>
  <si>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</si>
  <si>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</si>
  <si>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</si>
  <si>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</si>
  <si>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</si>
  <si>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</si>
  <si>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</si>
  <si>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</si>
  <si>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</si>
  <si>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</si>
  <si>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</si>
  <si>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</si>
  <si>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</si>
  <si>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</si>
  <si>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</si>
  <si>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</si>
  <si>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</si>
  <si>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</si>
  <si>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</si>
  <si>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</si>
  <si>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</si>
  <si>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</si>
  <si>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</si>
  <si>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</si>
  <si>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</si>
  <si>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</si>
  <si>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</si>
  <si>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</si>
  <si>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</si>
  <si>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</si>
  <si>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</si>
  <si>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</si>
  <si>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</si>
  <si>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</si>
  <si>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</si>
  <si>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</si>
  <si>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</si>
  <si>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</si>
  <si>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</si>
  <si>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</si>
  <si>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</si>
  <si>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</si>
  <si>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</si>
  <si>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</si>
  <si>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</si>
  <si>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</si>
  <si>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</si>
  <si>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</si>
  <si>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</si>
  <si>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</si>
  <si>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</si>
  <si>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</si>
  <si>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</si>
  <si>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</si>
  <si>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</si>
  <si>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</si>
  <si>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</si>
  <si>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</si>
  <si>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</si>
  <si>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</si>
  <si>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</si>
  <si>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</si>
  <si>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</si>
  <si>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</si>
  <si>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</si>
  <si>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</si>
  <si>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</si>
  <si>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</si>
  <si>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</si>
  <si>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</si>
  <si>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</si>
  <si>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</si>
  <si>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</si>
  <si>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</si>
  <si>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</si>
  <si>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</si>
  <si>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</si>
  <si>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</si>
  <si>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</si>
  <si>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</si>
  <si>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</si>
  <si>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</si>
  <si>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</si>
  <si>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</si>
  <si>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</si>
  <si>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</si>
  <si>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</si>
  <si>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</si>
  <si>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</si>
  <si>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</si>
  <si>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</si>
  <si>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</si>
  <si>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</si>
  <si>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</si>
  <si>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</si>
  <si>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</si>
  <si>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</si>
  <si>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</si>
  <si>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</si>
  <si>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</si>
  <si>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</si>
  <si>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</si>
  <si>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</si>
  <si>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</si>
  <si>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</si>
  <si>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</si>
  <si>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</si>
  <si>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</si>
  <si>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</si>
  <si>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</si>
  <si>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</si>
  <si>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</si>
  <si>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</si>
  <si>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</si>
  <si>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</si>
  <si>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</si>
  <si>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</si>
  <si>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</si>
  <si>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</si>
  <si>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</si>
  <si>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</si>
  <si>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</si>
  <si>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</si>
  <si>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</si>
  <si>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</si>
  <si>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</si>
  <si>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</si>
  <si>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</si>
  <si>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</si>
  <si>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</si>
  <si>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</si>
  <si>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</si>
  <si>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</si>
  <si>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</si>
  <si>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</si>
  <si>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</si>
  <si>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</si>
  <si>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</si>
  <si>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</si>
  <si>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</si>
  <si>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</si>
  <si>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</si>
  <si>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</si>
  <si>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</si>
  <si>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</si>
  <si>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</si>
  <si>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</si>
  <si>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</si>
  <si>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</si>
  <si>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</si>
  <si>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</si>
  <si>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</si>
  <si>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</si>
  <si>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</si>
  <si>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</si>
  <si>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</si>
  <si>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</si>
  <si>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</si>
  <si>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</si>
  <si>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</si>
  <si>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</si>
  <si>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</si>
  <si>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</si>
  <si>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</si>
  <si>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</si>
  <si>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</si>
  <si>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</si>
  <si>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</si>
  <si>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</si>
  <si>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</si>
  <si>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</si>
  <si>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</si>
  <si>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</si>
  <si>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</si>
  <si>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</si>
  <si>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</si>
  <si>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</si>
  <si>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</si>
  <si>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</si>
  <si>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</si>
  <si>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</si>
  <si>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</si>
  <si>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</si>
  <si>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</si>
  <si>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</si>
  <si>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</si>
  <si>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</si>
  <si>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</si>
  <si>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</si>
  <si>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</si>
  <si>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</si>
  <si>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</si>
  <si>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</si>
  <si>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</si>
  <si>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</si>
  <si>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</si>
  <si>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</si>
  <si>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</si>
  <si>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</si>
  <si>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</si>
  <si>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</si>
  <si>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</si>
  <si>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</si>
  <si>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</si>
  <si>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</si>
  <si>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</si>
  <si>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</si>
  <si>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</si>
  <si>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</si>
  <si>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</si>
  <si>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</si>
  <si>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</si>
  <si>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</si>
  <si>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</si>
  <si>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</si>
  <si>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</si>
  <si>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</si>
  <si>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</si>
  <si>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</si>
  <si>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</si>
  <si>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</si>
  <si>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</si>
  <si>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</si>
  <si>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</si>
  <si>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</si>
  <si>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</si>
  <si>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</si>
  <si>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</si>
  <si>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</si>
  <si>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</si>
  <si>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</si>
  <si>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</si>
  <si>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</si>
  <si>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</si>
  <si>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</si>
  <si>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</si>
  <si>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</si>
  <si>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</si>
  <si>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</si>
  <si>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</si>
  <si>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</si>
  <si>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</si>
  <si>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</si>
  <si>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</si>
  <si>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</si>
  <si>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</si>
  <si>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</si>
  <si>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</si>
  <si>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</si>
  <si>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</si>
  <si>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</si>
  <si>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</si>
  <si>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</si>
  <si>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</si>
  <si>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</si>
  <si>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</si>
  <si>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</si>
  <si>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</si>
  <si>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</si>
  <si>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</si>
  <si>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</si>
  <si>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</si>
  <si>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</si>
  <si>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</si>
  <si>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</si>
  <si>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</si>
  <si>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</si>
  <si>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</si>
  <si>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</si>
  <si>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</si>
  <si>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</si>
  <si>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</si>
  <si>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</si>
  <si>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</si>
  <si>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</si>
  <si>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</si>
  <si>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</si>
  <si>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</si>
  <si>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</si>
  <si>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</si>
  <si>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</si>
  <si>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</si>
  <si>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</si>
  <si>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</si>
  <si>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</si>
  <si>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</si>
  <si>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</si>
  <si>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</si>
  <si>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</si>
  <si>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</si>
  <si>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</si>
  <si>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</si>
  <si>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</si>
  <si>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</si>
  <si>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</si>
  <si>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</si>
  <si>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</si>
  <si>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</si>
  <si>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</si>
  <si>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</si>
  <si>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</si>
  <si>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</si>
  <si>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</si>
  <si>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</si>
  <si>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</si>
  <si>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</si>
  <si>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</si>
  <si>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</si>
  <si>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</si>
  <si>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</si>
  <si>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</si>
  <si>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</si>
  <si>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</si>
  <si>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</si>
  <si>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</si>
  <si>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</si>
  <si>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</si>
  <si>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</si>
  <si>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</si>
  <si>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</si>
  <si>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</si>
  <si>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</si>
  <si>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</si>
  <si>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</si>
  <si>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</si>
  <si>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</si>
  <si>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</si>
  <si>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</si>
  <si>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</si>
  <si>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</si>
  <si>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</si>
  <si>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</si>
  <si>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</si>
  <si>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</si>
  <si>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</si>
  <si>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</si>
  <si>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</si>
  <si>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</si>
  <si>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</si>
  <si>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</si>
  <si>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</si>
  <si>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</si>
  <si>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</si>
  <si>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</si>
  <si>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</si>
  <si>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</si>
  <si>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</si>
  <si>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</si>
  <si>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</si>
  <si>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</si>
  <si>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</si>
  <si>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</si>
  <si>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</si>
  <si>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</si>
  <si>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</si>
  <si>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</si>
  <si>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</si>
  <si>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</si>
  <si>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</si>
  <si>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</si>
  <si>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</si>
  <si>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</si>
  <si>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</si>
  <si>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</si>
  <si>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</si>
  <si>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</si>
  <si>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</si>
  <si>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</si>
  <si>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</si>
  <si>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</si>
  <si>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</si>
  <si>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</si>
  <si>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</si>
  <si>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</si>
  <si>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</si>
  <si>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</si>
  <si>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</si>
  <si>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</si>
  <si>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</si>
  <si>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</si>
  <si>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</si>
  <si>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</si>
  <si>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</si>
  <si>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</si>
  <si>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</si>
  <si>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</si>
  <si>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</si>
  <si>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</si>
  <si>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</si>
  <si>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</si>
  <si>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</si>
  <si>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</si>
  <si>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</si>
  <si>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</si>
  <si>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</si>
  <si>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</si>
  <si>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</si>
  <si>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</si>
  <si>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</si>
  <si>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</si>
  <si>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</si>
  <si>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</si>
  <si>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</si>
  <si>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</si>
  <si>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</si>
  <si>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</si>
  <si>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</si>
  <si>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</si>
  <si>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</si>
  <si>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</si>
  <si>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</si>
  <si>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</si>
  <si>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</si>
  <si>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</si>
  <si>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</si>
  <si>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</si>
  <si>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</si>
  <si>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</si>
  <si>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</si>
  <si>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</si>
  <si>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</si>
  <si>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</si>
  <si>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</si>
  <si>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</si>
  <si>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</si>
  <si>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</si>
  <si>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</si>
  <si>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</si>
  <si>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</si>
  <si>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</si>
  <si>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</si>
  <si>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</si>
  <si>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</si>
  <si>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</si>
  <si>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</si>
  <si>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</si>
  <si>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</si>
  <si>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</si>
  <si>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</si>
  <si>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</si>
  <si>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</si>
  <si>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</si>
  <si>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</si>
  <si>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</si>
  <si>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</si>
  <si>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</si>
  <si>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</si>
  <si>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</si>
  <si>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</si>
  <si>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</si>
  <si>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</si>
  <si>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</si>
  <si>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</si>
  <si>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</si>
  <si>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</si>
  <si>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</si>
  <si>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</si>
  <si>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</si>
  <si>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</si>
  <si>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</si>
  <si>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</si>
  <si>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</si>
  <si>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</si>
  <si>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</si>
  <si>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</si>
  <si>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</si>
  <si>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</si>
  <si>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</si>
  <si>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</si>
  <si>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</si>
  <si>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</si>
  <si>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</si>
  <si>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</si>
  <si>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</si>
  <si>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</si>
  <si>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</si>
  <si>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</si>
  <si>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</si>
  <si>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</si>
  <si>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</si>
  <si>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</si>
  <si>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</si>
  <si>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</si>
  <si>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</si>
  <si>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</si>
  <si>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</si>
  <si>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</si>
  <si>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</si>
  <si>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</si>
  <si>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</si>
  <si>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</si>
  <si>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</si>
  <si>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</si>
  <si>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</si>
  <si>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</si>
  <si>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</si>
  <si>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</si>
  <si>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</si>
  <si>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</si>
  <si>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</si>
  <si>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</si>
  <si>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</si>
  <si>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</si>
  <si>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</si>
  <si>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</si>
  <si>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</si>
  <si>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</si>
  <si>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</si>
  <si>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</si>
  <si>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</si>
  <si>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</si>
  <si>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</si>
  <si>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</si>
  <si>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</si>
  <si>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</si>
  <si>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</si>
  <si>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</si>
  <si>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</si>
  <si>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</si>
  <si>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</si>
  <si>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</si>
  <si>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</si>
  <si>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</si>
  <si>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</si>
  <si>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</si>
  <si>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</si>
  <si>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</si>
  <si>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</si>
  <si>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</si>
  <si>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</si>
  <si>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</si>
  <si>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</si>
  <si>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</si>
  <si>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</si>
  <si>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</si>
  <si>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</si>
  <si>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</si>
  <si>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</si>
  <si>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</si>
  <si>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</si>
  <si>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</si>
  <si>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</si>
  <si>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</si>
  <si>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</si>
  <si>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</si>
  <si>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</si>
  <si>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</si>
  <si>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</si>
  <si>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</si>
  <si>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</si>
  <si>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</si>
  <si>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</si>
  <si>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</si>
  <si>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</si>
  <si>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</si>
  <si>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</si>
  <si>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</si>
  <si>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</si>
  <si>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</si>
  <si>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</si>
  <si>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</si>
  <si>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</si>
  <si>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</si>
  <si>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</si>
  <si>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</si>
  <si>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</si>
  <si>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</si>
  <si>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</si>
  <si>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</si>
  <si>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</si>
  <si>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</si>
  <si>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</si>
  <si>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</si>
  <si>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</si>
  <si>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</si>
  <si>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</si>
  <si>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</si>
  <si>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</si>
  <si>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</si>
  <si>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</si>
  <si>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</si>
  <si>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</si>
  <si>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</si>
  <si>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</si>
  <si>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</si>
  <si>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</si>
  <si>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</si>
  <si>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</si>
  <si>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</si>
  <si>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</si>
  <si>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</si>
  <si>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</si>
  <si>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</si>
  <si>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</si>
  <si>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</si>
  <si>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</si>
  <si>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</si>
  <si>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</si>
  <si>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</si>
  <si>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</si>
  <si>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</si>
  <si>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</si>
  <si>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</si>
  <si>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</si>
  <si>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</si>
  <si>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</si>
  <si>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</si>
  <si>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</si>
  <si>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</si>
  <si>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</si>
  <si>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</si>
  <si>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</si>
  <si>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</si>
  <si>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</si>
  <si>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</si>
  <si>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</si>
  <si>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</si>
  <si>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</si>
  <si>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</si>
  <si>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</si>
  <si>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</si>
  <si>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</si>
  <si>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</si>
  <si>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</si>
  <si>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</si>
  <si>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</si>
  <si>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</si>
  <si>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</si>
  <si>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</si>
  <si>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</si>
  <si>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</si>
  <si>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</si>
  <si>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</si>
  <si>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</si>
  <si>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</si>
  <si>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</si>
  <si>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</si>
  <si>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</si>
  <si>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</si>
  <si>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</si>
  <si>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</si>
  <si>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</si>
  <si>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</si>
  <si>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</si>
  <si>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</si>
  <si>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</si>
  <si>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</si>
  <si>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</si>
  <si>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</si>
  <si>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</si>
  <si>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</si>
  <si>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</si>
  <si>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</si>
  <si>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</si>
  <si>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</si>
  <si>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</si>
  <si>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</si>
  <si>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</si>
  <si>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</si>
  <si>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</si>
  <si>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</si>
  <si>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</si>
  <si>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</si>
  <si>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</si>
  <si>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</si>
  <si>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</si>
  <si>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</si>
  <si>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</si>
  <si>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</si>
  <si>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</si>
  <si>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</si>
  <si>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</si>
  <si>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</si>
  <si>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</si>
  <si>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</si>
  <si>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</si>
  <si>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</si>
  <si>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</si>
  <si>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</si>
  <si>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</si>
  <si>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</si>
  <si>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</si>
  <si>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</si>
  <si>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</si>
  <si>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</si>
  <si>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</si>
  <si>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</si>
  <si>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</si>
  <si>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</si>
  <si>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</si>
  <si>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</si>
  <si>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</si>
  <si>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</si>
  <si>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</si>
  <si>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</si>
  <si>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</si>
  <si>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</si>
  <si>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</si>
  <si>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</si>
  <si>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</si>
  <si>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</si>
  <si>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</si>
  <si>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</si>
  <si>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</si>
  <si>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</si>
  <si>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</si>
  <si>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</si>
  <si>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</si>
  <si>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</si>
  <si>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</si>
  <si>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</si>
  <si>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</si>
  <si>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</si>
  <si>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</si>
  <si>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</si>
  <si>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</si>
  <si>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</si>
  <si>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</si>
  <si>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</si>
  <si>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</si>
  <si>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</si>
  <si>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</si>
  <si>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</si>
  <si>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</si>
  <si>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</si>
  <si>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</si>
  <si>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</si>
  <si>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</si>
  <si>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</si>
  <si>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</si>
  <si>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</si>
  <si>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</si>
  <si>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</si>
  <si>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</si>
  <si>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</si>
  <si>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</si>
  <si>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</si>
  <si>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</si>
  <si>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</si>
  <si>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</si>
  <si>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</si>
  <si>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</si>
  <si>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</si>
  <si>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</si>
  <si>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</si>
  <si>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</si>
  <si>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</si>
  <si>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</si>
  <si>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</si>
  <si>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</si>
  <si>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</si>
  <si>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</si>
  <si>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</si>
  <si>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</si>
  <si>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</si>
  <si>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</si>
  <si>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</si>
  <si>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</si>
  <si>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</si>
  <si>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</si>
  <si>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</si>
  <si>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</si>
  <si>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</si>
  <si>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</si>
  <si>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</si>
  <si>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</si>
  <si>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</si>
  <si>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</si>
  <si>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</si>
  <si>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</si>
  <si>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</si>
  <si>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</si>
  <si>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</si>
  <si>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</si>
  <si>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</si>
  <si>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</si>
  <si>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</si>
  <si>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</si>
  <si>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</si>
  <si>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</si>
  <si>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</si>
  <si>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</si>
  <si>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</si>
  <si>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</si>
  <si>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</si>
  <si>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</si>
  <si>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</si>
  <si>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</si>
  <si>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</si>
  <si>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</si>
  <si>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</si>
  <si>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</si>
  <si>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</si>
  <si>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</si>
  <si>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</si>
  <si>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</si>
  <si>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</si>
  <si>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</si>
  <si>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</si>
  <si>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</si>
  <si>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</si>
  <si>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</si>
  <si>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</si>
  <si>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</si>
  <si>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</si>
  <si>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</si>
  <si>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</si>
  <si>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</si>
  <si>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</si>
  <si>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</si>
  <si>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</si>
  <si>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</si>
  <si>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</si>
  <si>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</si>
  <si>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</si>
  <si>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</si>
  <si>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</si>
  <si>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</si>
  <si>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</si>
  <si>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</si>
  <si>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</si>
  <si>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</si>
  <si>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</si>
  <si>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</si>
  <si>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</si>
  <si>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</si>
  <si>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</si>
  <si>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</si>
  <si>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</si>
  <si>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</si>
  <si>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</si>
  <si>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</si>
  <si>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</si>
  <si>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</si>
  <si>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</si>
  <si>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</si>
  <si>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</si>
  <si>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</si>
  <si>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</si>
  <si>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</si>
  <si>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</si>
  <si>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</si>
  <si>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</si>
  <si>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</si>
  <si>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</si>
  <si>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</si>
  <si>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</si>
  <si>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</si>
  <si>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</si>
  <si>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</si>
  <si>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</si>
  <si>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</si>
  <si>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</si>
  <si>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</si>
  <si>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</si>
  <si>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</si>
  <si>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</si>
  <si>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</si>
  <si>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</si>
  <si>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</si>
  <si>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</si>
  <si>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</si>
  <si>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</si>
  <si>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</si>
  <si>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</si>
  <si>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</si>
  <si>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</si>
  <si>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</si>
  <si>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</si>
  <si>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</si>
  <si>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</si>
  <si>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</si>
  <si>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</si>
  <si>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</si>
  <si>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</si>
  <si>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</si>
  <si>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</si>
  <si>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</si>
  <si>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</si>
  <si>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</si>
  <si>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</si>
  <si>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</si>
  <si>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</si>
  <si>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</si>
  <si>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</si>
  <si>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</si>
  <si>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</si>
  <si>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</si>
  <si>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</si>
  <si>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</si>
  <si>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</si>
  <si>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</si>
  <si>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</si>
  <si>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</si>
  <si>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</si>
  <si>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</si>
  <si>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</si>
  <si>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</si>
  <si>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</si>
  <si>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</si>
  <si>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</si>
  <si>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</si>
  <si>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</si>
  <si>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</si>
  <si>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</si>
  <si>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</si>
  <si>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</si>
  <si>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</si>
  <si>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</si>
  <si>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</si>
  <si>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</si>
  <si>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</si>
  <si>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</si>
  <si>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</si>
  <si>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</si>
  <si>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</si>
  <si>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</si>
  <si>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</si>
  <si>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</si>
  <si>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</si>
  <si>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</si>
  <si>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</si>
  <si>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</si>
  <si>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</si>
  <si>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</si>
  <si>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</si>
  <si>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</si>
  <si>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</si>
  <si>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</si>
  <si>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</si>
  <si>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</si>
  <si>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</si>
  <si>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</si>
  <si>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</si>
  <si>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</si>
  <si>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</si>
  <si>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</si>
  <si>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</si>
  <si>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</si>
  <si>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</si>
  <si>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</si>
  <si>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</si>
  <si>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</si>
  <si>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</si>
  <si>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</si>
  <si>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</si>
  <si>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</si>
  <si>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</si>
  <si>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</si>
  <si>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</si>
  <si>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</si>
  <si>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</si>
  <si>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</si>
  <si>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</si>
  <si>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</si>
  <si>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</si>
  <si>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</si>
  <si>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</si>
  <si>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</si>
  <si>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</si>
  <si>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</si>
  <si>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</si>
  <si>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</si>
  <si>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</si>
  <si>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</si>
  <si>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</si>
  <si>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</si>
  <si>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</si>
  <si>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</si>
  <si>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</si>
  <si>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</si>
  <si>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</si>
  <si>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</si>
  <si>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</si>
  <si>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</si>
  <si>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</si>
  <si>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</si>
  <si>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</si>
  <si>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</si>
  <si>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</si>
  <si>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</si>
  <si>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</si>
  <si>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</si>
  <si>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</si>
  <si>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</si>
  <si>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</si>
  <si>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</si>
  <si>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</si>
  <si>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</si>
  <si>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</si>
  <si>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</si>
  <si>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</si>
  <si>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</si>
  <si>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</si>
  <si>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</si>
  <si>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</si>
  <si>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</si>
  <si>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</si>
  <si>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</si>
  <si>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</si>
  <si>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</si>
  <si>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</si>
  <si>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</si>
  <si>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</si>
  <si>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</si>
  <si>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</si>
  <si>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</si>
  <si>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</si>
  <si>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</si>
  <si>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</si>
  <si>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</si>
  <si>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</si>
  <si>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</si>
  <si>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</si>
  <si>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</si>
  <si>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</si>
  <si>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</si>
  <si>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</si>
  <si>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</si>
  <si>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</si>
  <si>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</si>
  <si>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</si>
  <si>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</si>
  <si>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</si>
  <si>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</si>
  <si>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</si>
  <si>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</si>
  <si>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</si>
  <si>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</si>
  <si>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</si>
  <si>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</si>
  <si>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</si>
  <si>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</si>
  <si>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</si>
  <si>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</si>
  <si>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</si>
  <si>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</si>
  <si>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</si>
  <si>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</si>
  <si>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</si>
  <si>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</si>
  <si>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</si>
  <si>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</si>
  <si>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</si>
  <si>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</si>
  <si>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</si>
  <si>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</si>
  <si>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</si>
  <si>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</si>
  <si>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</si>
  <si>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</si>
  <si>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</si>
  <si>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</si>
  <si>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</si>
  <si>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</si>
  <si>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</si>
  <si>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</si>
  <si>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</si>
  <si>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</si>
  <si>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</si>
  <si>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</si>
  <si>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</si>
  <si>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</si>
  <si>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</si>
  <si>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</si>
  <si>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</si>
  <si>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</si>
  <si>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</si>
  <si>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</si>
  <si>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</si>
  <si>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</si>
  <si>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</si>
  <si>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</si>
  <si>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</si>
  <si>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</si>
  <si>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</si>
  <si>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</si>
  <si>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</si>
  <si>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</si>
  <si>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</si>
  <si>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</si>
  <si>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</si>
  <si>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</si>
  <si>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</si>
  <si>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</si>
  <si>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</si>
  <si>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</si>
  <si>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</si>
  <si>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</si>
  <si>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</si>
  <si>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</si>
  <si>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</si>
  <si>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</si>
  <si>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</si>
  <si>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</si>
  <si>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</si>
  <si>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</si>
  <si>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</si>
  <si>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</si>
  <si>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</si>
  <si>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</si>
  <si>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</si>
  <si>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</si>
  <si>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</si>
  <si>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</si>
  <si>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</si>
  <si>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</si>
  <si>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</si>
  <si>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</si>
  <si>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</si>
  <si>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</si>
  <si>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</si>
  <si>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</si>
  <si>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</si>
  <si>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</si>
  <si>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</si>
  <si>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</si>
  <si>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</si>
  <si>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</si>
  <si>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</si>
  <si>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</si>
  <si>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</si>
  <si>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</si>
  <si>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</si>
  <si>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</si>
  <si>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</si>
  <si>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</si>
  <si>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</si>
  <si>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</si>
  <si>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</si>
  <si>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</si>
  <si>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</si>
  <si>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</si>
  <si>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</si>
  <si>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</si>
  <si>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</si>
  <si>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</si>
  <si>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</si>
  <si>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</si>
  <si>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</si>
  <si>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</si>
  <si>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</si>
  <si>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</si>
  <si>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</si>
  <si>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</si>
  <si>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</si>
  <si>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</si>
  <si>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</si>
  <si>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</si>
  <si>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</si>
  <si>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</si>
  <si>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</si>
  <si>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</si>
  <si>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</si>
  <si>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</si>
  <si>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</si>
  <si>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</si>
  <si>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</si>
  <si>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</si>
  <si>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</si>
  <si>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</si>
  <si>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</si>
  <si>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</si>
  <si>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</si>
  <si>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</si>
  <si>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</si>
  <si>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</si>
  <si>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</si>
  <si>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</si>
  <si>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</si>
  <si>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</si>
  <si>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</si>
  <si>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</si>
  <si>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</si>
  <si>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</si>
  <si>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</si>
  <si>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</si>
  <si>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</si>
  <si>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</si>
  <si>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</si>
  <si>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</si>
  <si>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</si>
  <si>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</si>
  <si>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</si>
  <si>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</si>
  <si>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</si>
  <si>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</si>
  <si>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</si>
  <si>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</si>
  <si>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</si>
  <si>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</si>
  <si>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</si>
  <si>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</si>
  <si>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</si>
  <si>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</si>
  <si>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</si>
  <si>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</si>
  <si>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</si>
  <si>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</si>
  <si>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</si>
  <si>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</si>
  <si>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</si>
  <si>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</si>
  <si>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</si>
  <si>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</si>
  <si>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</si>
  <si>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</si>
  <si>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</si>
  <si>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</si>
  <si>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</si>
  <si>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</si>
  <si>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</si>
  <si>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</si>
  <si>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</si>
  <si>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</si>
  <si>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</si>
  <si>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</si>
  <si>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</si>
  <si>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</si>
  <si>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</si>
  <si>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</si>
  <si>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</si>
  <si>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</si>
  <si>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</si>
  <si>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</si>
  <si>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</si>
  <si>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</si>
  <si>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</si>
  <si>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</si>
  <si>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</si>
  <si>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</si>
  <si>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</si>
  <si>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</si>
  <si>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</si>
  <si>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</si>
  <si>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</si>
  <si>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</si>
  <si>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</si>
  <si>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</si>
  <si>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</si>
  <si>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</si>
  <si>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</si>
  <si>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</si>
  <si>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</si>
  <si>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</si>
  <si>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</si>
  <si>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</si>
  <si>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</si>
  <si>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</si>
  <si>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</si>
  <si>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</si>
  <si>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</si>
  <si>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</si>
  <si>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</si>
  <si>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</si>
  <si>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</si>
  <si>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</si>
  <si>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</si>
  <si>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</si>
  <si>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</si>
  <si>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</si>
  <si>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</si>
  <si>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</si>
  <si>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</si>
  <si>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</si>
  <si>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</si>
  <si>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</si>
  <si>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</si>
  <si>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</si>
  <si>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</si>
  <si>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</si>
  <si>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</si>
  <si>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</si>
  <si>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</si>
  <si>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</si>
  <si>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</si>
  <si>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</si>
  <si>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</si>
  <si>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</si>
  <si>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</si>
  <si>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</si>
  <si>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</si>
  <si>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</si>
  <si>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</si>
  <si>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</si>
  <si>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</si>
  <si>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</si>
  <si>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</si>
  <si>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</si>
  <si>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</si>
  <si>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</si>
  <si>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</si>
  <si>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</si>
  <si>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</si>
  <si>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</si>
  <si>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</si>
  <si>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</si>
  <si>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</si>
  <si>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</si>
  <si>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</si>
  <si>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</si>
  <si>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</si>
  <si>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</si>
  <si>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</si>
  <si>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</si>
  <si>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</si>
  <si>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</si>
  <si>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</si>
  <si>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</si>
  <si>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</si>
  <si>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</si>
  <si>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</si>
  <si>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</si>
  <si>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</si>
  <si>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</si>
  <si>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</si>
  <si>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</si>
  <si>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</si>
  <si>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</si>
  <si>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</si>
  <si>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</si>
  <si>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</si>
  <si>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</si>
  <si>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</si>
  <si>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</si>
  <si>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</si>
  <si>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</si>
  <si>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</si>
  <si>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</si>
  <si>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</si>
  <si>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</si>
  <si>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</si>
  <si>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</si>
  <si>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</si>
  <si>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</si>
  <si>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</si>
  <si>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</si>
  <si>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</si>
  <si>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</si>
  <si>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</si>
  <si>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</si>
  <si>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</si>
  <si>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</si>
  <si>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</si>
  <si>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</si>
  <si>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</si>
  <si>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</si>
  <si>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</si>
  <si>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</si>
  <si>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</si>
  <si>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</si>
  <si>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</si>
  <si>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</si>
  <si>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</si>
  <si>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</si>
  <si>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</si>
  <si>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</si>
  <si>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</si>
  <si>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</si>
  <si>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</si>
  <si>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</si>
  <si>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</si>
  <si>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</si>
  <si>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</si>
  <si>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</si>
  <si>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</si>
  <si>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</si>
  <si>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</si>
  <si>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</si>
  <si>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</si>
  <si>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</si>
  <si>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</si>
  <si>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</si>
  <si>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</si>
  <si>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</si>
  <si>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</si>
  <si>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</si>
  <si>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</si>
  <si>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</si>
  <si>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</si>
  <si>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</si>
  <si>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</si>
  <si>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</si>
  <si>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</si>
  <si>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</si>
  <si>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</si>
  <si>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</si>
  <si>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</si>
  <si>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</si>
  <si>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</si>
  <si>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</si>
  <si>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</si>
  <si>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</si>
  <si>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</si>
  <si>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</si>
  <si>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</si>
  <si>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</si>
  <si>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</si>
  <si>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</si>
  <si>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</si>
  <si>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</si>
  <si>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</si>
  <si>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</si>
  <si>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</si>
  <si>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</si>
  <si>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</si>
  <si>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</si>
  <si>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</si>
  <si>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</si>
  <si>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</si>
  <si>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</si>
  <si>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</si>
  <si>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</si>
  <si>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</si>
  <si>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</si>
  <si>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</si>
  <si>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</si>
  <si>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</si>
  <si>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</si>
  <si>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</si>
  <si>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</si>
  <si>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</si>
  <si>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</si>
  <si>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</si>
  <si>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</si>
  <si>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</si>
  <si>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</si>
  <si>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</si>
  <si>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</si>
  <si>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</si>
  <si>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</si>
  <si>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</si>
  <si>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</si>
  <si>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</si>
  <si>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</si>
  <si>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</si>
  <si>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</si>
  <si>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</si>
  <si>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</si>
  <si>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</si>
  <si>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</si>
  <si>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</si>
  <si>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</si>
  <si>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</si>
  <si>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</si>
  <si>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</si>
  <si>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</si>
  <si>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</si>
  <si>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</si>
  <si>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</si>
  <si>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</si>
  <si>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</si>
  <si>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</si>
  <si>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</si>
  <si>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</si>
  <si>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</si>
  <si>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</si>
  <si>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</si>
  <si>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</si>
  <si>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</si>
  <si>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</si>
  <si>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</si>
  <si>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</si>
  <si>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</si>
  <si>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</si>
  <si>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</si>
  <si>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</si>
  <si>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</si>
  <si>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</si>
  <si>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</si>
  <si>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</si>
  <si>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</si>
  <si>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</si>
  <si>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</si>
  <si>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</si>
  <si>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</si>
  <si>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</si>
  <si>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</si>
  <si>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</si>
  <si>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</si>
  <si>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</si>
  <si>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</si>
  <si>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</si>
  <si>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</si>
  <si>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</si>
  <si>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</si>
  <si>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</si>
  <si>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</si>
  <si>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</si>
  <si>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</si>
  <si>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</si>
  <si>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</si>
  <si>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</si>
  <si>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</si>
  <si>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</si>
  <si>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</si>
  <si>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</si>
  <si>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</si>
  <si>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</si>
  <si>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</si>
  <si>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</si>
  <si>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</si>
  <si>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</si>
  <si>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</si>
  <si>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</si>
  <si>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</si>
  <si>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</si>
  <si>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</si>
  <si>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</si>
  <si>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</si>
  <si>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</si>
  <si>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</si>
  <si>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</si>
  <si>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</si>
  <si>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</si>
  <si>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</si>
  <si>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</si>
  <si>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</si>
  <si>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</si>
  <si>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</si>
  <si>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</si>
  <si>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</si>
  <si>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</si>
  <si>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</si>
  <si>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</si>
  <si>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</si>
  <si>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</si>
  <si>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</si>
  <si>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</si>
  <si>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</si>
  <si>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</si>
  <si>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</si>
  <si>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</si>
  <si>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</si>
  <si>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</si>
  <si>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</si>
  <si>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</si>
  <si>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</si>
  <si>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</si>
  <si>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</si>
  <si>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</si>
  <si>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</si>
  <si>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</si>
  <si>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</si>
  <si>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</si>
  <si>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</si>
  <si>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</si>
  <si>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</si>
  <si>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</si>
  <si>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</si>
  <si>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</si>
  <si>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</si>
  <si>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</si>
  <si>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</si>
  <si>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</si>
  <si>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</si>
  <si>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</si>
  <si>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</si>
  <si>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</si>
  <si>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</si>
  <si>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</si>
  <si>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</si>
  <si>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</si>
  <si>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</si>
  <si>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</si>
  <si>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</si>
  <si>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</si>
  <si>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</si>
  <si>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</si>
  <si>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</si>
  <si>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</si>
  <si>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</si>
  <si>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</si>
  <si>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</si>
  <si>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</si>
  <si>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</si>
  <si>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</si>
  <si>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</si>
  <si>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</si>
  <si>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</si>
  <si>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</si>
  <si>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</si>
  <si>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</si>
  <si>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</si>
  <si>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</si>
  <si>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</si>
  <si>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</si>
  <si>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</si>
  <si>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</si>
  <si>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</si>
  <si>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</si>
  <si>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</si>
  <si>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</si>
  <si>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</si>
  <si>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</si>
  <si>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</si>
  <si>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</si>
  <si>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</si>
  <si>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</si>
  <si>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</si>
  <si>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</si>
  <si>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</si>
  <si>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</si>
  <si>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</si>
  <si>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</si>
  <si>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</si>
  <si>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</si>
  <si>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</si>
  <si>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</si>
  <si>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</si>
  <si>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</si>
  <si>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</si>
  <si>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</si>
  <si>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</si>
  <si>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</si>
  <si>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</si>
  <si>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</si>
  <si>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</si>
  <si>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</si>
  <si>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</si>
  <si>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</si>
  <si>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</si>
  <si>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</si>
  <si>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</si>
  <si>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</si>
  <si>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</si>
  <si>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</si>
  <si>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</si>
  <si>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</si>
  <si>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</si>
  <si>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</si>
  <si>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</si>
  <si>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</si>
  <si>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</si>
  <si>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</si>
  <si>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</si>
  <si>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</si>
  <si>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</si>
  <si>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</si>
  <si>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</si>
  <si>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</si>
  <si>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</si>
  <si>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</si>
  <si>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</si>
  <si>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</si>
  <si>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</si>
  <si>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</si>
  <si>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</si>
  <si>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</si>
  <si>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</si>
  <si>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</si>
  <si>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</si>
  <si>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</si>
  <si>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</si>
  <si>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</si>
  <si>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</si>
  <si>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</si>
  <si>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</si>
  <si>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</si>
  <si>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</si>
  <si>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</si>
  <si>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</si>
  <si>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</si>
  <si>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</si>
  <si>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</si>
  <si>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</si>
  <si>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</si>
  <si>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</si>
  <si>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</si>
  <si>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</si>
  <si>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</si>
  <si>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</si>
  <si>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</si>
  <si>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</si>
  <si>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</si>
  <si>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</si>
  <si>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</si>
  <si>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</si>
  <si>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</si>
  <si>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</si>
  <si>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</si>
  <si>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</si>
  <si>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</si>
  <si>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</si>
  <si>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</si>
  <si>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</si>
  <si>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</si>
  <si>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</si>
  <si>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</si>
  <si>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</si>
  <si>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</si>
  <si>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</si>
  <si>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</si>
  <si>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</si>
  <si>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</si>
  <si>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</si>
  <si>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</si>
  <si>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</si>
  <si>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</si>
  <si>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</si>
  <si>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</si>
  <si>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</si>
  <si>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</si>
  <si>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</si>
  <si>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</si>
  <si>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</si>
  <si>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</si>
  <si>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</si>
  <si>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</si>
  <si>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</si>
  <si>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</si>
  <si>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</si>
  <si>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</si>
  <si>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</si>
  <si>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</si>
  <si>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</si>
  <si>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</si>
  <si>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</si>
  <si>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</si>
  <si>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</si>
  <si>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</si>
  <si>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</si>
  <si>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</si>
  <si>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</si>
  <si>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</si>
  <si>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</si>
  <si>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</si>
  <si>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</si>
  <si>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</si>
  <si>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</si>
  <si>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</si>
  <si>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</si>
  <si>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</si>
  <si>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</si>
  <si>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</si>
  <si>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</si>
  <si>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</si>
  <si>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</si>
  <si>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</si>
  <si>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</si>
  <si>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</si>
  <si>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</si>
  <si>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</si>
  <si>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</si>
  <si>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</si>
  <si>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</si>
  <si>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</si>
  <si>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</si>
  <si>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</si>
  <si>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</si>
  <si>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</si>
  <si>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</si>
  <si>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</si>
  <si>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</si>
  <si>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</si>
  <si>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</si>
  <si>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</si>
  <si>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</si>
  <si>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</si>
  <si>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</si>
  <si>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</si>
  <si>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</si>
  <si>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</si>
  <si>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</si>
  <si>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</si>
  <si>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</si>
  <si>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</si>
  <si>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</si>
  <si>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</si>
  <si>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</si>
  <si>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</si>
  <si>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</si>
  <si>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</si>
  <si>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</si>
  <si>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</si>
  <si>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</si>
  <si>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</si>
  <si>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</si>
  <si>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</si>
  <si>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</si>
  <si>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</si>
  <si>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</si>
  <si>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</si>
  <si>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</si>
  <si>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</si>
  <si>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</si>
  <si>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</si>
  <si>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</si>
  <si>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</si>
  <si>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</si>
  <si>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</si>
  <si>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</si>
  <si>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</si>
  <si>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</si>
  <si>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</si>
  <si>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</si>
  <si>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</si>
  <si>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</si>
  <si>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</si>
  <si>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</si>
  <si>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</si>
  <si>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</si>
  <si>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</si>
  <si>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</si>
  <si>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</si>
  <si>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</si>
  <si>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</si>
  <si>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</si>
  <si>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</si>
  <si>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</si>
  <si>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</si>
  <si>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</si>
  <si>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</si>
  <si>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</si>
  <si>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</si>
  <si>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</si>
  <si>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</si>
  <si>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</si>
  <si>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</si>
  <si>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</si>
  <si>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</si>
  <si>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</si>
  <si>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</si>
  <si>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</si>
  <si>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</si>
  <si>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</si>
  <si>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</si>
  <si>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</si>
  <si>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</si>
  <si>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</si>
  <si>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</si>
  <si>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</si>
  <si>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</si>
  <si>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</si>
  <si>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</si>
  <si>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</si>
  <si>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</si>
  <si>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</si>
  <si>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</si>
  <si>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</si>
  <si>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</si>
  <si>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</si>
  <si>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</si>
  <si>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</si>
  <si>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</si>
  <si>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</si>
  <si>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</si>
  <si>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</si>
  <si>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</si>
  <si>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</si>
  <si>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</si>
  <si>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</si>
  <si>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</si>
  <si>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</si>
  <si>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</si>
  <si>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</si>
  <si>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</si>
  <si>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</si>
  <si>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</si>
  <si>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</si>
  <si>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</si>
  <si>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</si>
  <si>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</si>
  <si>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</si>
  <si>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</si>
  <si>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</si>
  <si>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</si>
  <si>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</si>
  <si>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</si>
  <si>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</si>
  <si>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</si>
  <si>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</si>
  <si>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</si>
  <si>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</si>
  <si>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</si>
  <si>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</si>
  <si>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</si>
  <si>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</si>
  <si>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</si>
  <si>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</si>
  <si>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</si>
  <si>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</si>
  <si>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</si>
  <si>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</si>
  <si>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</si>
  <si>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</si>
  <si>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</si>
  <si>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</si>
  <si>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</si>
  <si>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</si>
  <si>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</si>
  <si>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</si>
  <si>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</si>
  <si>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</si>
  <si>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</si>
  <si>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</si>
  <si>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</si>
  <si>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</si>
  <si>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</si>
  <si>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</si>
  <si>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</si>
  <si>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</si>
  <si>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</si>
  <si>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</si>
  <si>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</si>
  <si>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</si>
  <si>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</si>
  <si>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</si>
  <si>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</si>
  <si>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</si>
  <si>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</si>
  <si>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</si>
  <si>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</si>
  <si>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</si>
  <si>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</si>
  <si>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</si>
  <si>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</si>
  <si>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</si>
  <si>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</si>
  <si>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</si>
  <si>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</si>
  <si>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</si>
  <si>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</si>
  <si>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</si>
  <si>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</si>
  <si>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</si>
  <si>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</si>
  <si>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</si>
  <si>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</si>
  <si>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</si>
  <si>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</si>
  <si>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</si>
  <si>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</si>
  <si>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</si>
  <si>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</si>
  <si>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</si>
  <si>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</si>
  <si>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</si>
  <si>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</si>
  <si>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</si>
  <si>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</si>
  <si>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</si>
  <si>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</si>
  <si>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</si>
  <si>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</si>
  <si>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</si>
  <si>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</si>
  <si>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</si>
  <si>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</si>
  <si>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</si>
  <si>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</si>
  <si>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</si>
  <si>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</si>
  <si>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</si>
  <si>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</si>
  <si>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</si>
  <si>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</si>
  <si>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</si>
  <si>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</si>
  <si>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</si>
  <si>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</si>
  <si>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</si>
  <si>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</si>
  <si>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</si>
  <si>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</si>
  <si>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</si>
  <si>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</si>
  <si>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</si>
  <si>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</si>
  <si>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</si>
  <si>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</si>
  <si>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</si>
  <si>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</si>
  <si>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</si>
  <si>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</si>
  <si>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</si>
  <si>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</si>
  <si>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</si>
  <si>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</si>
  <si>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</si>
  <si>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</si>
  <si>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</si>
  <si>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</si>
  <si>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</si>
  <si>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</si>
  <si>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</si>
  <si>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</si>
  <si>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</si>
  <si>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</si>
  <si>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</si>
  <si>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</si>
  <si>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</si>
  <si>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</si>
  <si>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</si>
  <si>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</si>
  <si>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</si>
  <si>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</si>
  <si>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</si>
  <si>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</si>
  <si>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</si>
  <si>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</si>
  <si>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</si>
  <si>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</si>
  <si>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</si>
  <si>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</si>
  <si>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</si>
  <si>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</si>
  <si>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</si>
  <si>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</si>
  <si>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</si>
  <si>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</si>
  <si>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</si>
  <si>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</si>
  <si>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</si>
  <si>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</si>
  <si>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</si>
  <si>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</si>
  <si>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</si>
  <si>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</si>
  <si>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</si>
  <si>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</si>
  <si>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</si>
  <si>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</si>
  <si>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</si>
  <si>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</si>
  <si>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</si>
  <si>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</si>
  <si>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</si>
  <si>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</si>
  <si>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</si>
  <si>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</si>
  <si>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</si>
  <si>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</si>
  <si>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</si>
  <si>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</si>
  <si>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</si>
  <si>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</si>
  <si>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</si>
  <si>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</si>
  <si>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</si>
  <si>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</si>
  <si>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</si>
  <si>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</si>
  <si>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</si>
  <si>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</si>
  <si>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</si>
  <si>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</si>
  <si>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</si>
  <si>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</si>
  <si>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</si>
  <si>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</si>
  <si>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</si>
  <si>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</si>
  <si>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</si>
  <si>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</si>
  <si>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</si>
  <si>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</si>
  <si>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</si>
  <si>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</si>
  <si>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</si>
  <si>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</si>
  <si>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</si>
  <si>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</si>
  <si>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</si>
  <si>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</si>
  <si>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</si>
  <si>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</si>
  <si>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</si>
  <si>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</si>
  <si>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</si>
  <si>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</si>
  <si>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</si>
  <si>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</si>
  <si>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</si>
  <si>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</si>
  <si>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</si>
  <si>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</si>
  <si>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</si>
  <si>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</si>
  <si>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</si>
  <si>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</si>
  <si>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</si>
  <si>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</si>
  <si>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</si>
  <si>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</si>
  <si>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</si>
  <si>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</si>
  <si>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</si>
  <si>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</si>
  <si>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</si>
  <si>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</si>
  <si>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</si>
  <si>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</si>
  <si>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</si>
  <si>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</si>
  <si>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</si>
  <si>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</si>
  <si>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</si>
  <si>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</si>
  <si>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</si>
  <si>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</si>
  <si>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</si>
  <si>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</si>
  <si>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</si>
  <si>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</si>
  <si>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</si>
  <si>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</si>
  <si>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</si>
  <si>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</si>
  <si>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</si>
  <si>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</si>
  <si>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</si>
  <si>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</si>
  <si>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</si>
  <si>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</si>
  <si>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</si>
  <si>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</si>
  <si>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</si>
  <si>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</si>
  <si>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</si>
  <si>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</si>
  <si>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</si>
  <si>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</si>
  <si>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</si>
  <si>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</si>
  <si>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</si>
  <si>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</si>
  <si>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</si>
  <si>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</si>
  <si>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</si>
  <si>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</si>
  <si>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</si>
  <si>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</si>
  <si>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</si>
  <si>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</si>
  <si>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</si>
  <si>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</si>
  <si>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</si>
  <si>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</si>
  <si>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</si>
  <si>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</si>
  <si>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</si>
  <si>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</si>
  <si>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</si>
  <si>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</si>
  <si>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</si>
  <si>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</si>
  <si>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</si>
  <si>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</si>
  <si>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</si>
  <si>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</si>
  <si>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</si>
  <si>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</si>
  <si>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</si>
  <si>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</si>
  <si>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</si>
  <si>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</si>
  <si>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</si>
  <si>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</si>
  <si>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</si>
  <si>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</si>
  <si>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</si>
  <si>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</si>
  <si>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</si>
  <si>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</si>
  <si>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</si>
  <si>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</si>
  <si>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</si>
  <si>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</si>
  <si>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</si>
  <si>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</si>
  <si>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</si>
  <si>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</si>
  <si>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</si>
  <si>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</si>
  <si>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</si>
  <si>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</si>
  <si>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</si>
  <si>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</si>
  <si>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</si>
  <si>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</si>
  <si>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</si>
  <si>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</si>
  <si>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</si>
  <si>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</si>
  <si>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</si>
  <si>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</si>
  <si>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</si>
  <si>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</si>
  <si>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</si>
  <si>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</si>
  <si>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</si>
  <si>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</si>
  <si>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</si>
  <si>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</si>
  <si>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</si>
  <si>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</si>
  <si>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</si>
  <si>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</si>
  <si>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</si>
  <si>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</si>
  <si>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</si>
  <si>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</si>
  <si>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</si>
  <si>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</si>
  <si>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</si>
  <si>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</si>
  <si>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</si>
  <si>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</si>
  <si>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</si>
  <si>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</si>
  <si>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</si>
  <si>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</si>
  <si>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</si>
  <si>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</si>
  <si>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</si>
  <si>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</si>
  <si>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</si>
  <si>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</si>
  <si>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</si>
  <si>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</si>
  <si>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</si>
  <si>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</si>
  <si>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</si>
  <si>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</si>
  <si>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</si>
  <si>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</si>
  <si>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</si>
  <si>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</si>
  <si>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</si>
  <si>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</si>
  <si>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</si>
  <si>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</si>
  <si>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</si>
  <si>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</si>
  <si>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</si>
  <si>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</si>
  <si>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</si>
  <si>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</si>
  <si>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</si>
  <si>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</si>
  <si>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</si>
  <si>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</si>
  <si>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</si>
  <si>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</si>
  <si>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</si>
  <si>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</si>
  <si>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</si>
  <si>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</si>
  <si>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</si>
  <si>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</si>
  <si>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</si>
  <si>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</si>
  <si>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</si>
  <si>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</si>
  <si>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</si>
  <si>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</si>
  <si>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</si>
  <si>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</si>
  <si>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</si>
  <si>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</si>
  <si>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</si>
  <si>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</si>
  <si>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</si>
  <si>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</si>
  <si>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</si>
  <si>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</si>
  <si>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</si>
  <si>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</si>
  <si>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</si>
  <si>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</si>
  <si>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</si>
  <si>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</si>
  <si>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</si>
  <si>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</si>
  <si>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</si>
  <si>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</si>
  <si>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</si>
  <si>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</si>
  <si>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</si>
  <si>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</si>
  <si>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</si>
  <si>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</si>
  <si>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</si>
  <si>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</si>
  <si>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</si>
  <si>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</si>
  <si>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</si>
  <si>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</si>
  <si>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</si>
  <si>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</si>
  <si>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</si>
  <si>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</si>
  <si>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</si>
  <si>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</si>
  <si>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</si>
  <si>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</si>
  <si>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</si>
  <si>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</si>
  <si>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</si>
  <si>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</si>
  <si>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</si>
  <si>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</si>
  <si>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</si>
  <si>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</si>
  <si>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</si>
  <si>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</si>
  <si>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</si>
  <si>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</si>
  <si>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</si>
  <si>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</si>
  <si>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</si>
  <si>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</si>
  <si>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</si>
  <si>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</si>
  <si>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</si>
  <si>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</si>
  <si>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</si>
  <si>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</si>
  <si>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</si>
  <si>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</si>
  <si>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</si>
  <si>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</si>
  <si>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</si>
  <si>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</si>
  <si>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</si>
  <si>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</si>
  <si>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</si>
  <si>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</si>
  <si>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</si>
  <si>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</si>
  <si>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</si>
  <si>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</si>
  <si>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</si>
  <si>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</si>
  <si>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</si>
  <si>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</si>
  <si>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</si>
  <si>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</si>
  <si>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</si>
  <si>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</si>
  <si>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</si>
  <si>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</si>
  <si>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</si>
  <si>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</si>
  <si>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</si>
  <si>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</si>
  <si>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</si>
  <si>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</si>
  <si>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</si>
  <si>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</si>
  <si>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</si>
  <si>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</si>
  <si>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</si>
  <si>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</si>
  <si>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</si>
  <si>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</si>
  <si>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</si>
  <si>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</si>
  <si>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</si>
  <si>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</si>
  <si>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</si>
  <si>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</si>
  <si>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</si>
  <si>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</si>
  <si>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</si>
  <si>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</si>
  <si>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</si>
  <si>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</si>
  <si>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</si>
  <si>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</si>
  <si>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</si>
  <si>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</si>
  <si>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</si>
  <si>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</si>
  <si>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</si>
  <si>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</si>
  <si>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</si>
  <si>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</si>
  <si>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</si>
  <si>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</si>
  <si>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</si>
  <si>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</si>
  <si>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</si>
  <si>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</si>
  <si>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</si>
  <si>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</si>
  <si>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</si>
  <si>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</si>
  <si>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</si>
  <si>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</si>
  <si>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</si>
  <si>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</si>
  <si>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</si>
  <si>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</si>
  <si>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</si>
  <si>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</si>
  <si>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</si>
  <si>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</si>
  <si>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</si>
  <si>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</si>
  <si>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</si>
  <si>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</si>
  <si>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</si>
  <si>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</si>
  <si>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</si>
  <si>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</si>
  <si>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</si>
  <si>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</si>
  <si>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</si>
  <si>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</si>
  <si>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</si>
  <si>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</si>
  <si>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</si>
  <si>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</si>
  <si>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</si>
  <si>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</si>
  <si>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</si>
  <si>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</si>
  <si>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</si>
  <si>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</si>
  <si>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</si>
  <si>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</si>
  <si>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</si>
  <si>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</si>
  <si>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</si>
  <si>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</si>
  <si>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</si>
  <si>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</si>
  <si>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</si>
  <si>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</si>
  <si>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</si>
  <si>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</si>
  <si>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</si>
  <si>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</si>
  <si>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</si>
  <si>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</si>
  <si>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</si>
  <si>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</si>
  <si>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</si>
  <si>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</si>
  <si>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</si>
  <si>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</si>
  <si>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</si>
  <si>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</si>
  <si>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</si>
  <si>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</si>
  <si>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</si>
  <si>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</si>
  <si>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</si>
  <si>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</si>
  <si>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</si>
  <si>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</si>
  <si>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</si>
  <si>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</si>
  <si>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</si>
  <si>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</si>
  <si>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</si>
  <si>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</si>
  <si>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</si>
  <si>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</si>
  <si>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</si>
  <si>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</si>
  <si>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</si>
  <si>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</si>
  <si>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</si>
  <si>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</si>
  <si>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</si>
  <si>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</si>
  <si>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</si>
  <si>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</si>
  <si>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</si>
  <si>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</si>
  <si>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</si>
  <si>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</si>
  <si>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</si>
  <si>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</si>
  <si>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</si>
  <si>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</si>
  <si>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</si>
  <si>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</si>
  <si>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</si>
  <si>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</si>
  <si>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</si>
  <si>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</si>
  <si>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</si>
  <si>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</si>
  <si>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</si>
  <si>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</si>
  <si>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</si>
  <si>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</si>
  <si>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</si>
  <si>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</si>
  <si>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</si>
  <si>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</si>
  <si>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</si>
  <si>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</si>
  <si>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</si>
  <si>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</si>
  <si>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</si>
  <si>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</si>
  <si>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</si>
  <si>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</si>
  <si>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</si>
  <si>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</si>
  <si>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</si>
  <si>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</si>
  <si>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</si>
  <si>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</si>
  <si>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</si>
  <si>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</si>
  <si>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</si>
  <si>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</si>
  <si>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</si>
  <si>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</si>
  <si>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</si>
  <si>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</si>
  <si>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</si>
  <si>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</si>
  <si>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</si>
  <si>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</si>
  <si>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</si>
  <si>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</si>
  <si>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</si>
  <si>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</si>
  <si>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</si>
  <si>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</si>
  <si>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</si>
  <si>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</si>
  <si>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</si>
  <si>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</si>
  <si>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</si>
  <si>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</si>
  <si>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</si>
  <si>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</si>
  <si>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</si>
  <si>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</si>
  <si>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</si>
  <si>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</si>
  <si>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</si>
  <si>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</si>
  <si>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</si>
  <si>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</si>
  <si>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</si>
  <si>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</si>
  <si>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</si>
  <si>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</si>
  <si>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</si>
  <si>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</si>
  <si>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</si>
  <si>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</si>
  <si>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</si>
  <si>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</si>
  <si>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</si>
  <si>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</si>
  <si>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</si>
  <si>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</si>
  <si>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</si>
  <si>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</si>
  <si>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</si>
  <si>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</si>
  <si>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</si>
  <si>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</si>
  <si>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</si>
  <si>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</si>
  <si>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</si>
  <si>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</si>
  <si>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</si>
  <si>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</si>
  <si>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</si>
  <si>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</si>
  <si>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</si>
  <si>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</si>
  <si>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</si>
  <si>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</si>
  <si>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</si>
  <si>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</si>
  <si>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</si>
  <si>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</si>
  <si>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</si>
  <si>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</si>
  <si>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</si>
  <si>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</si>
  <si>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</si>
  <si>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</si>
  <si>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</si>
  <si>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</si>
  <si>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</si>
  <si>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</si>
  <si>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</si>
  <si>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</si>
  <si>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</si>
  <si>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</si>
  <si>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</si>
  <si>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</si>
  <si>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</si>
  <si>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</si>
  <si>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</si>
  <si>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</si>
  <si>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</si>
  <si>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</si>
  <si>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</si>
  <si>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</si>
  <si>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</si>
  <si>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</si>
  <si>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</si>
  <si>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</si>
  <si>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</si>
  <si>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</si>
  <si>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</si>
  <si>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</si>
  <si>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</si>
  <si>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</si>
  <si>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</si>
  <si>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</si>
  <si>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</si>
  <si>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</si>
  <si>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</si>
  <si>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</si>
  <si>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</si>
  <si>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</si>
  <si>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</si>
  <si>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</si>
  <si>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</si>
  <si>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</si>
  <si>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</si>
  <si>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</si>
  <si>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</si>
  <si>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</si>
  <si>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</si>
  <si>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</si>
  <si>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</si>
  <si>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</si>
  <si>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</si>
  <si>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</si>
  <si>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</si>
  <si>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</si>
  <si>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</si>
  <si>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</si>
  <si>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</si>
  <si>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</si>
  <si>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</si>
  <si>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</si>
  <si>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</si>
  <si>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</si>
  <si>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</si>
  <si>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</si>
  <si>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</si>
  <si>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</si>
  <si>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</si>
  <si>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</si>
  <si>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</si>
  <si>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</si>
  <si>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</si>
  <si>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</si>
  <si>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</si>
  <si>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</si>
  <si>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</si>
  <si>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</si>
  <si>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</si>
  <si>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</si>
  <si>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</si>
  <si>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</si>
  <si>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</si>
  <si>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</si>
  <si>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</si>
  <si>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</si>
  <si>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</si>
  <si>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</si>
  <si>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</si>
  <si>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</si>
  <si>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</si>
  <si>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</si>
  <si>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</si>
  <si>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</si>
  <si>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</si>
  <si>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</si>
  <si>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</si>
  <si>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</si>
  <si>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</si>
  <si>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</si>
  <si>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</si>
  <si>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</si>
  <si>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</si>
  <si>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</si>
  <si>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</si>
  <si>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</si>
  <si>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</si>
  <si>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</si>
  <si>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</si>
  <si>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</si>
  <si>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</si>
  <si>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</si>
  <si>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</si>
  <si>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</si>
  <si>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</si>
  <si>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</si>
  <si>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</si>
  <si>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</si>
  <si>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</si>
  <si>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</si>
  <si>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</si>
  <si>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</si>
  <si>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</si>
  <si>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</si>
  <si>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</si>
  <si>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</si>
  <si>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</si>
  <si>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</si>
  <si>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</si>
  <si>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</si>
  <si>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</si>
  <si>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</si>
  <si>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</si>
  <si>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</si>
  <si>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</si>
  <si>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</si>
  <si>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</si>
  <si>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</si>
  <si>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</si>
  <si>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</si>
  <si>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</si>
  <si>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</si>
  <si>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</si>
  <si>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</si>
  <si>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</si>
  <si>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</si>
  <si>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</si>
  <si>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</si>
  <si>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</si>
  <si>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</si>
  <si>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</si>
  <si>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</si>
  <si>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</si>
  <si>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</si>
  <si>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</si>
  <si>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</si>
  <si>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</si>
  <si>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</si>
  <si>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</si>
  <si>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</si>
  <si>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</si>
  <si>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</si>
  <si>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</si>
  <si>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</si>
  <si>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</si>
  <si>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</si>
  <si>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</si>
  <si>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</si>
  <si>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</si>
  <si>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</si>
  <si>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</si>
  <si>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</si>
  <si>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</si>
  <si>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</si>
  <si>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</si>
  <si>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</si>
  <si>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</si>
  <si>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</si>
  <si>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</si>
  <si>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</si>
  <si>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</si>
  <si>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</si>
  <si>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</si>
  <si>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</si>
  <si>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</si>
  <si>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</si>
  <si>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</si>
  <si>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</si>
  <si>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</si>
  <si>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</si>
  <si>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</si>
  <si>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</si>
  <si>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</si>
  <si>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</si>
  <si>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</si>
  <si>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</si>
  <si>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</si>
  <si>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</si>
  <si>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</si>
  <si>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</si>
  <si>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</si>
  <si>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</si>
  <si>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</si>
  <si>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</si>
  <si>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</si>
  <si>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</si>
  <si>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</si>
  <si>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</si>
  <si>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</si>
  <si>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</si>
  <si>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</si>
  <si>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</si>
  <si>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</si>
  <si>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</si>
  <si>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</si>
  <si>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</si>
  <si>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</si>
  <si>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</si>
  <si>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</si>
  <si>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</si>
  <si>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</si>
  <si>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</si>
  <si>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</si>
  <si>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</si>
  <si>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</si>
  <si>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</si>
  <si>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</si>
  <si>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</si>
  <si>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</si>
  <si>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</si>
  <si>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</si>
  <si>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</si>
  <si>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</si>
  <si>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</si>
  <si>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</si>
  <si>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</si>
  <si>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</si>
  <si>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</si>
  <si>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</si>
  <si>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</si>
  <si>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</si>
  <si>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</si>
  <si>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</si>
  <si>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</si>
  <si>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</si>
  <si>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</si>
  <si>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</si>
  <si>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</si>
  <si>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</si>
  <si>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</si>
  <si>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</si>
  <si>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</si>
  <si>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</si>
  <si>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</si>
  <si>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</si>
  <si>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</si>
  <si>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</si>
  <si>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</si>
  <si>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</si>
  <si>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</si>
  <si>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</si>
  <si>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</si>
  <si>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</si>
  <si>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</si>
  <si>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</si>
  <si>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</si>
  <si>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</si>
  <si>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</si>
  <si>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</si>
  <si>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</si>
  <si>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</si>
  <si>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</si>
  <si>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</si>
  <si>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</si>
  <si>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</si>
  <si>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</si>
  <si>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</si>
  <si>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</si>
  <si>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</si>
  <si>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</si>
  <si>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</si>
  <si>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</si>
  <si>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</si>
  <si>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</si>
  <si>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</si>
  <si>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</si>
  <si>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</si>
  <si>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</si>
  <si>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</si>
  <si>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</si>
  <si>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</si>
  <si>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</si>
  <si>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</si>
  <si>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</si>
  <si>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</si>
  <si>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</si>
  <si>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</si>
  <si>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</si>
  <si>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</si>
  <si>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</si>
  <si>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</si>
  <si>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</si>
  <si>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</si>
  <si>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</si>
  <si>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</si>
  <si>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</si>
  <si>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</si>
  <si>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</si>
  <si>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</si>
  <si>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</si>
  <si>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</si>
  <si>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</si>
  <si>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</si>
  <si>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</si>
  <si>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</si>
  <si>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</si>
  <si>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</si>
  <si>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</si>
  <si>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</si>
  <si>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</si>
  <si>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</si>
  <si>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</si>
  <si>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</si>
  <si>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</si>
  <si>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</si>
  <si>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</si>
  <si>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</si>
  <si>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</si>
  <si>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</si>
  <si>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</si>
  <si>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</si>
  <si>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</si>
  <si>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</si>
  <si>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</si>
  <si>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</si>
  <si>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</si>
  <si>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</si>
  <si>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</si>
  <si>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</si>
  <si>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</si>
  <si>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</si>
  <si>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</si>
  <si>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</si>
  <si>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</si>
  <si>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</si>
  <si>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</si>
  <si>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</si>
  <si>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</si>
  <si>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</si>
  <si>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</si>
  <si>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</si>
  <si>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</si>
  <si>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</si>
  <si>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</si>
  <si>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</si>
  <si>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</si>
  <si>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</si>
  <si>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</si>
  <si>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</si>
  <si>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</si>
  <si>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</si>
  <si>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</si>
  <si>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</si>
  <si>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</si>
  <si>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</si>
  <si>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</si>
  <si>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</si>
  <si>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</si>
  <si>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</si>
  <si>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</si>
  <si>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</si>
  <si>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</si>
  <si>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</si>
  <si>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</si>
  <si>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</si>
  <si>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</si>
  <si>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</si>
  <si>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</si>
  <si>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</si>
  <si>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</si>
  <si>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</si>
  <si>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</si>
  <si>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</si>
  <si>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</si>
  <si>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</si>
  <si>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</si>
  <si>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</si>
  <si>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</si>
  <si>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</si>
  <si>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</si>
  <si>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</si>
  <si>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</si>
  <si>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</si>
  <si>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</si>
  <si>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</si>
  <si>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</si>
  <si>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</si>
  <si>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</si>
  <si>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</si>
  <si>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</si>
  <si>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</si>
  <si>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</si>
  <si>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</si>
  <si>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</si>
  <si>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</si>
  <si>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</si>
  <si>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</si>
  <si>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</si>
  <si>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</si>
  <si>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</si>
  <si>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</si>
  <si>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</si>
  <si>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</si>
  <si>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</si>
  <si>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</si>
  <si>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</si>
  <si>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</si>
  <si>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</si>
  <si>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</si>
  <si>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</si>
  <si>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</si>
  <si>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</si>
  <si>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</si>
  <si>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</si>
  <si>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</si>
  <si>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</si>
  <si>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</si>
  <si>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</si>
  <si>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</si>
  <si>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</si>
  <si>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</si>
  <si>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</si>
  <si>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</si>
  <si>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</si>
  <si>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</si>
  <si>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</si>
  <si>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</si>
  <si>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</si>
  <si>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</si>
  <si>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</si>
  <si>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</si>
  <si>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</si>
  <si>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</si>
  <si>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</si>
  <si>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</si>
  <si>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</si>
  <si>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</si>
  <si>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</si>
  <si>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</si>
  <si>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</si>
  <si>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</si>
  <si>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</si>
  <si>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</si>
  <si>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</si>
  <si>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</si>
  <si>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</si>
  <si>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</si>
  <si>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</si>
  <si>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</si>
  <si>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</si>
  <si>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</si>
  <si>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</si>
  <si>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</si>
  <si>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</si>
  <si>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</si>
  <si>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</si>
  <si>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</si>
  <si>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</si>
  <si>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</si>
  <si>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</si>
  <si>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</si>
  <si>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</si>
  <si>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</si>
  <si>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</si>
  <si>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</si>
  <si>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</si>
  <si>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</si>
  <si>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</si>
  <si>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</si>
  <si>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</si>
  <si>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</si>
  <si>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</si>
  <si>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</si>
  <si>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</si>
  <si>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</si>
  <si>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</si>
  <si>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</si>
  <si>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</si>
  <si>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</si>
  <si>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</si>
  <si>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</si>
  <si>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</si>
  <si>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</si>
  <si>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</si>
  <si>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</si>
  <si>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</si>
  <si>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</si>
  <si>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</si>
  <si>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</si>
  <si>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</si>
  <si>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</si>
  <si>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</si>
  <si>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</si>
  <si>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</si>
  <si>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</si>
  <si>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</si>
  <si>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</si>
  <si>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</si>
  <si>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</si>
  <si>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</si>
  <si>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</si>
  <si>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</si>
  <si>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</si>
  <si>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</si>
  <si>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</si>
  <si>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</si>
  <si>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</si>
  <si>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</si>
  <si>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</si>
  <si>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</si>
  <si>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</si>
  <si>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</si>
  <si>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</si>
  <si>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</si>
  <si>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</si>
  <si>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</si>
  <si>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</si>
  <si>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</si>
  <si>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</si>
  <si>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</si>
  <si>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</si>
  <si>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</si>
  <si>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</si>
  <si>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</si>
  <si>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</si>
  <si>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</si>
  <si>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</si>
  <si>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</si>
  <si>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</si>
  <si>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</si>
  <si>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</si>
  <si>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</si>
  <si>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</si>
  <si>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</si>
  <si>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</si>
  <si>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</si>
  <si>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</si>
  <si>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</si>
  <si>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</si>
  <si>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</si>
  <si>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</si>
  <si>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</si>
  <si>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</si>
  <si>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</si>
  <si>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</si>
  <si>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</si>
  <si>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</si>
  <si>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</si>
  <si>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</si>
  <si>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</si>
  <si>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</si>
  <si>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</si>
  <si>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</si>
  <si>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</si>
  <si>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</si>
  <si>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</si>
  <si>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</si>
  <si>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</si>
  <si>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</si>
  <si>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</si>
  <si>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</si>
  <si>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</si>
  <si>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</si>
  <si>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</si>
  <si>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</si>
  <si>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</si>
  <si>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</si>
  <si>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</si>
  <si>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</si>
  <si>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</si>
  <si>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</si>
  <si>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</si>
  <si>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</si>
  <si>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</si>
  <si>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</si>
  <si>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</si>
  <si>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</si>
  <si>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</si>
  <si>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</si>
  <si>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</si>
  <si>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</si>
  <si>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</si>
  <si>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</si>
  <si>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</si>
  <si>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</si>
  <si>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</si>
  <si>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</si>
  <si>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</si>
  <si>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</si>
  <si>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</si>
  <si>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</si>
  <si>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</si>
  <si>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</si>
  <si>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</si>
  <si>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</si>
  <si>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</si>
  <si>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</si>
  <si>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</si>
  <si>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</si>
  <si>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</si>
  <si>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</si>
  <si>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</si>
  <si>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</si>
  <si>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</si>
  <si>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</si>
  <si>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</si>
  <si>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</si>
  <si>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</si>
  <si>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</si>
  <si>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</si>
  <si>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</si>
  <si>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</si>
  <si>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</si>
  <si>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</si>
  <si>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</si>
  <si>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</si>
  <si>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</si>
  <si>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</si>
  <si>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</si>
  <si>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</si>
  <si>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</si>
  <si>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</si>
  <si>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</si>
  <si>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</si>
  <si>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</si>
  <si>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</si>
  <si>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</si>
  <si>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</si>
  <si>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</si>
  <si>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</si>
  <si>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</si>
  <si>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</si>
  <si>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</si>
  <si>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</si>
  <si>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</si>
  <si>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</si>
  <si>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</si>
  <si>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</si>
  <si>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</si>
  <si>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</si>
  <si>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</si>
  <si>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</si>
  <si>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</si>
  <si>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</si>
  <si>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</si>
  <si>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</si>
  <si>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</si>
  <si>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</si>
  <si>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</si>
  <si>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</si>
  <si>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</si>
  <si>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</si>
  <si>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</si>
  <si>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</si>
  <si>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</si>
  <si>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</si>
  <si>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</si>
  <si>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</si>
  <si>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</si>
  <si>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</si>
  <si>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</si>
  <si>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</si>
  <si>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</si>
  <si>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</si>
  <si>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</si>
  <si>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</si>
  <si>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</si>
  <si>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</si>
  <si>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</si>
  <si>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</si>
  <si>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</si>
  <si>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</si>
  <si>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</si>
  <si>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</si>
  <si>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</si>
  <si>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</si>
  <si>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</si>
  <si>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</si>
  <si>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</si>
  <si>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</si>
  <si>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</si>
  <si>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</si>
  <si>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</si>
  <si>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</si>
  <si>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</si>
  <si>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</si>
  <si>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</si>
  <si>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</si>
  <si>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</si>
  <si>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</si>
  <si>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</si>
  <si>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</si>
  <si>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</si>
  <si>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</si>
  <si>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</si>
  <si>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</si>
  <si>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</si>
  <si>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</si>
  <si>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</si>
  <si>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</si>
  <si>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</si>
  <si>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</si>
  <si>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</si>
  <si>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</si>
  <si>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</si>
  <si>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</si>
  <si>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</si>
  <si>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</si>
  <si>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</si>
  <si>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</si>
  <si>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</si>
  <si>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</si>
  <si>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</si>
  <si>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</si>
  <si>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</si>
  <si>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</si>
  <si>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</si>
  <si>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</si>
  <si>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</si>
  <si>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</si>
  <si>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</si>
  <si>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</si>
  <si>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</si>
  <si>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</si>
  <si>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</si>
  <si>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</si>
  <si>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</si>
  <si>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</si>
  <si>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</si>
  <si>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</si>
  <si>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</si>
  <si>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</si>
  <si>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</si>
  <si>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</si>
  <si>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</si>
  <si>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</si>
  <si>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</si>
  <si>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</si>
  <si>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</si>
  <si>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</si>
  <si>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</si>
  <si>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</si>
  <si>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</si>
  <si>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</si>
  <si>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</si>
  <si>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</si>
  <si>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</si>
  <si>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</si>
  <si>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</si>
  <si>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</si>
  <si>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</si>
  <si>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</si>
  <si>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</si>
  <si>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</si>
  <si>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</si>
  <si>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</si>
  <si>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</si>
  <si>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</si>
  <si>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</si>
  <si>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</si>
  <si>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</si>
  <si>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</si>
  <si>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</si>
  <si>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</si>
  <si>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</si>
  <si>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</si>
  <si>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</si>
  <si>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</si>
  <si>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</si>
  <si>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</si>
  <si>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</si>
  <si>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</si>
  <si>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</si>
  <si>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</si>
  <si>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</si>
  <si>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</si>
  <si>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</si>
  <si>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</si>
  <si>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</si>
  <si>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</si>
  <si>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</si>
  <si>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</si>
  <si>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</si>
  <si>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</si>
  <si>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</si>
  <si>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</si>
  <si>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</si>
  <si>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</si>
  <si>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</si>
  <si>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</si>
  <si>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</si>
  <si>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</si>
  <si>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</si>
  <si>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</si>
  <si>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</si>
  <si>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</si>
  <si>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</si>
  <si>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</si>
  <si>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</si>
  <si>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</si>
  <si>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</si>
  <si>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</si>
  <si>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</si>
  <si>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</si>
  <si>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</si>
  <si>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</si>
  <si>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</si>
  <si>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</si>
  <si>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</si>
  <si>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</si>
  <si>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</si>
  <si>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</si>
  <si>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</si>
  <si>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</si>
  <si>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</si>
  <si>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</si>
  <si>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</si>
  <si>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</si>
  <si>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</si>
  <si>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</si>
  <si>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</si>
  <si>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</si>
  <si>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</si>
  <si>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</si>
  <si>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</si>
  <si>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</si>
  <si>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</si>
  <si>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</si>
  <si>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</si>
  <si>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</si>
  <si>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</si>
  <si>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</si>
  <si>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</si>
  <si>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</si>
  <si>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</si>
  <si>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</si>
  <si>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</si>
  <si>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</si>
  <si>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</si>
  <si>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</si>
  <si>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</si>
  <si>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</si>
  <si>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</si>
  <si>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</si>
  <si>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</si>
  <si>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</si>
  <si>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</si>
  <si>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</si>
  <si>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</si>
  <si>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</si>
  <si>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</si>
  <si>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</si>
  <si>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</si>
  <si>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</si>
  <si>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</si>
  <si>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</si>
  <si>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</si>
  <si>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</si>
  <si>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</si>
  <si>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</si>
  <si>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</si>
  <si>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</si>
  <si>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</si>
  <si>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</si>
  <si>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</si>
  <si>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</si>
  <si>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</si>
  <si>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</si>
  <si>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</si>
  <si>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</si>
  <si>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</si>
  <si>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</si>
  <si>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</si>
  <si>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</si>
  <si>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</si>
  <si>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</si>
  <si>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</si>
  <si>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</si>
  <si>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</si>
  <si>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</si>
  <si>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</si>
  <si>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</si>
  <si>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</si>
  <si>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</si>
  <si>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</si>
  <si>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</si>
  <si>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</si>
  <si>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</si>
  <si>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</si>
  <si>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</si>
  <si>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</si>
  <si>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</si>
  <si>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</si>
  <si>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</si>
  <si>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</si>
  <si>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</si>
  <si>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</si>
  <si>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</si>
  <si>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</si>
  <si>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</si>
  <si>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</si>
  <si>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</si>
  <si>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</si>
  <si>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</si>
  <si>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</si>
  <si>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</si>
  <si>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</si>
  <si>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</si>
  <si>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</si>
  <si>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</si>
  <si>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</si>
  <si>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</si>
  <si>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</si>
  <si>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</si>
  <si>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</si>
  <si>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</si>
  <si>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</si>
  <si>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</si>
  <si>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</si>
  <si>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</si>
  <si>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</si>
  <si>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</si>
  <si>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</si>
  <si>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</si>
  <si>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</si>
  <si>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</si>
  <si>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</si>
  <si>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</si>
  <si>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</si>
  <si>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</si>
  <si>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</si>
  <si>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</si>
  <si>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</si>
  <si>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</si>
  <si>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</si>
  <si>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</si>
  <si>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</si>
  <si>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</si>
  <si>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</si>
  <si>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</si>
  <si>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</si>
  <si>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</si>
  <si>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</si>
  <si>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</si>
  <si>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</si>
  <si>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</si>
  <si>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</si>
  <si>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</si>
  <si>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</si>
  <si>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</si>
  <si>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</si>
  <si>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</si>
  <si>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</si>
  <si>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</si>
  <si>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</si>
  <si>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</si>
  <si>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</si>
  <si>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</si>
  <si>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</si>
  <si>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</si>
  <si>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</si>
  <si>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</si>
  <si>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</si>
  <si>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</si>
  <si>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</si>
  <si>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</si>
  <si>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</si>
  <si>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</si>
  <si>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</si>
  <si>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</si>
  <si>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</si>
  <si>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</si>
  <si>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</si>
  <si>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</si>
  <si>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</si>
  <si>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</si>
  <si>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</si>
  <si>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</si>
  <si>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</si>
  <si>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</si>
  <si>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</si>
  <si>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</si>
  <si>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</si>
  <si>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</si>
  <si>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</si>
  <si>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</si>
  <si>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</si>
  <si>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</si>
  <si>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</si>
  <si>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</si>
  <si>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</si>
  <si>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</si>
  <si>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</si>
  <si>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</si>
  <si>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</si>
  <si>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</si>
  <si>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</si>
  <si>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</si>
  <si>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</si>
  <si>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</si>
  <si>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</si>
  <si>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</si>
  <si>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</si>
  <si>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</si>
  <si>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</si>
  <si>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</si>
  <si>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</si>
  <si>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</si>
  <si>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</si>
  <si>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</si>
  <si>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</si>
  <si>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</si>
  <si>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</si>
  <si>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</si>
  <si>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</si>
  <si>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</si>
  <si>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</si>
  <si>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</si>
  <si>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</si>
  <si>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</si>
  <si>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</si>
  <si>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</si>
  <si>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</si>
  <si>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</si>
  <si>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</si>
  <si>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</si>
  <si>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</si>
  <si>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</si>
  <si>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</si>
  <si>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</si>
  <si>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</si>
  <si>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</si>
  <si>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</si>
  <si>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</si>
  <si>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</si>
  <si>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</si>
  <si>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</si>
  <si>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</si>
  <si>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</si>
  <si>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</si>
  <si>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</si>
  <si>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</si>
  <si>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</si>
  <si>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</si>
  <si>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</si>
  <si>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</si>
  <si>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</si>
  <si>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</si>
  <si>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</si>
  <si>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</si>
  <si>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</si>
  <si>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</si>
  <si>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</si>
  <si>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</si>
  <si>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</si>
  <si>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</si>
  <si>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</si>
  <si>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</si>
  <si>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</si>
  <si>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</si>
  <si>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</si>
  <si>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</si>
  <si>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</si>
  <si>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</si>
  <si>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</si>
  <si>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</si>
  <si>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</si>
  <si>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</si>
  <si>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</si>
  <si>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</si>
  <si>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</si>
  <si>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</si>
  <si>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</si>
  <si>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</si>
  <si>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</si>
  <si>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</si>
  <si>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</si>
  <si>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</si>
  <si>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</si>
  <si>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</si>
  <si>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</si>
  <si>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</si>
  <si>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</si>
  <si>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</si>
  <si>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</si>
  <si>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</si>
  <si>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</si>
  <si>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</si>
  <si>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</si>
  <si>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</si>
  <si>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</si>
  <si>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</si>
  <si>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</si>
  <si>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</si>
  <si>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</si>
  <si>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</si>
  <si>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</si>
  <si>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</si>
  <si>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</si>
  <si>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</si>
  <si>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</si>
  <si>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</si>
  <si>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</si>
  <si>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</si>
  <si>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</si>
  <si>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</si>
  <si>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</si>
  <si>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</si>
  <si>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</si>
  <si>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</si>
  <si>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</si>
  <si>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</si>
  <si>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</si>
  <si>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</si>
  <si>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</si>
  <si>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</si>
  <si>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</si>
  <si>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</si>
  <si>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</si>
  <si>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</si>
  <si>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</si>
  <si>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</si>
  <si>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</si>
  <si>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</si>
  <si>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</si>
  <si>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</si>
  <si>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</si>
  <si>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</si>
  <si>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</si>
  <si>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</si>
  <si>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</si>
  <si>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</si>
  <si>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</si>
  <si>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</si>
  <si>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</si>
  <si>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</si>
  <si>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</si>
  <si>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</si>
  <si>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</si>
  <si>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</si>
  <si>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</si>
  <si>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</si>
  <si>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</si>
  <si>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</si>
  <si>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</si>
  <si>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</si>
  <si>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</si>
  <si>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</si>
  <si>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</si>
  <si>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</si>
  <si>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</si>
  <si>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</si>
  <si>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</si>
  <si>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</si>
  <si>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</si>
  <si>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</si>
  <si>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</si>
  <si>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</si>
  <si>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</si>
  <si>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</si>
  <si>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</si>
  <si>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</si>
  <si>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</si>
  <si>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</si>
  <si>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</si>
  <si>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</si>
  <si>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</si>
  <si>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</si>
  <si>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</si>
  <si>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</si>
  <si>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</si>
  <si>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</si>
  <si>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</si>
  <si>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</si>
  <si>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</si>
  <si>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</si>
  <si>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</si>
  <si>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</si>
  <si>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</si>
  <si>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</si>
  <si>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</si>
  <si>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</si>
  <si>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</si>
  <si>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</si>
  <si>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</si>
  <si>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</si>
  <si>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</si>
  <si>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</si>
  <si>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</si>
  <si>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</si>
  <si>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</si>
  <si>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</si>
  <si>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</si>
  <si>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</si>
  <si>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</si>
  <si>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</si>
  <si>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</si>
  <si>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</si>
  <si>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</si>
  <si>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</si>
  <si>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</si>
  <si>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</si>
  <si>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</si>
  <si>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</si>
  <si>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</si>
  <si>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</si>
  <si>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</si>
  <si>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</si>
  <si>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</si>
  <si>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</si>
  <si>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</si>
  <si>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</si>
  <si>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</si>
  <si>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</si>
  <si>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</si>
  <si>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</si>
  <si>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</si>
  <si>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</si>
  <si>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</si>
  <si>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</si>
  <si>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</si>
  <si>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</si>
  <si>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</si>
  <si>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</si>
  <si>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</si>
  <si>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</si>
  <si>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</si>
  <si>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</si>
  <si>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</si>
  <si>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</si>
  <si>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</si>
  <si>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</si>
  <si>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</si>
  <si>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</si>
  <si>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</si>
  <si>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</si>
  <si>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</si>
  <si>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</si>
  <si>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</si>
  <si>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</si>
  <si>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</si>
  <si>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</si>
  <si>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</si>
  <si>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</si>
  <si>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</si>
  <si>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</si>
  <si>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</si>
  <si>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</si>
  <si>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</si>
  <si>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</si>
  <si>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</si>
  <si>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</si>
  <si>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</si>
  <si>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</si>
  <si>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</si>
  <si>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</si>
  <si>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</si>
  <si>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</si>
  <si>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</si>
  <si>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</si>
  <si>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</si>
  <si>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</si>
  <si>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</si>
  <si>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</si>
  <si>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</si>
  <si>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</si>
  <si>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</si>
  <si>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</si>
  <si>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</si>
  <si>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</si>
  <si>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</si>
  <si>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</si>
  <si>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</si>
  <si>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</si>
  <si>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</si>
  <si>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</si>
  <si>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</si>
  <si>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</si>
  <si>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</si>
  <si>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</si>
  <si>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</si>
  <si>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</si>
  <si>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</si>
  <si>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</si>
  <si>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</si>
  <si>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</si>
  <si>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</si>
  <si>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</si>
  <si>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</si>
  <si>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</si>
  <si>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</si>
  <si>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</si>
  <si>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</si>
  <si>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</si>
  <si>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</si>
  <si>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</si>
  <si>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</si>
  <si>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</si>
  <si>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</si>
  <si>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</si>
  <si>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</si>
  <si>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</si>
  <si>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</si>
  <si>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</si>
  <si>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</si>
  <si>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</si>
  <si>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</si>
  <si>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</si>
  <si>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</si>
  <si>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</si>
  <si>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</si>
  <si>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</si>
  <si>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</si>
  <si>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</si>
  <si>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</si>
  <si>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</si>
  <si>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</si>
  <si>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</si>
  <si>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</si>
  <si>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</si>
  <si>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</si>
  <si>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</si>
  <si>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</si>
  <si>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</si>
  <si>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</si>
  <si>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</si>
  <si>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</si>
  <si>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</si>
  <si>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</si>
  <si>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</si>
  <si>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</si>
  <si>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</si>
  <si>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</si>
  <si>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</si>
  <si>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</si>
  <si>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</si>
  <si>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</si>
  <si>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</si>
  <si>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</si>
  <si>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</si>
  <si>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</si>
  <si>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</si>
  <si>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</si>
  <si>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</si>
  <si>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</si>
  <si>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</si>
  <si>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</si>
  <si>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</si>
  <si>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</si>
  <si>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</si>
  <si>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</si>
  <si>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</si>
  <si>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</si>
  <si>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</si>
  <si>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</si>
  <si>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</si>
  <si>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</si>
  <si>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</si>
  <si>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</si>
  <si>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</si>
  <si>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</si>
  <si>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</si>
  <si>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</si>
  <si>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</si>
  <si>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</si>
  <si>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</si>
  <si>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</si>
  <si>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</si>
  <si>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</si>
  <si>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</si>
  <si>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</si>
  <si>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</si>
  <si>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</si>
  <si>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</si>
  <si>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</si>
  <si>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</si>
  <si>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</si>
  <si>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</si>
  <si>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</si>
  <si>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</si>
  <si>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</si>
  <si>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</si>
  <si>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</si>
  <si>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</si>
  <si>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</si>
  <si>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</si>
  <si>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</si>
  <si>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</si>
  <si>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</si>
  <si>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</si>
  <si>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</si>
  <si>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</si>
  <si>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</si>
  <si>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</si>
  <si>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</si>
  <si>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</si>
  <si>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</si>
  <si>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</si>
  <si>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</si>
  <si>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</si>
  <si>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</si>
  <si>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</si>
  <si>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</si>
  <si>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</si>
  <si>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</si>
  <si>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</si>
  <si>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</si>
  <si>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</si>
  <si>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</si>
  <si>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</si>
  <si>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</si>
  <si>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</si>
  <si>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</si>
  <si>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</si>
  <si>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</si>
  <si>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</si>
  <si>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</si>
  <si>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</si>
  <si>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</si>
  <si>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</si>
  <si>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</si>
  <si>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</si>
  <si>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</si>
  <si>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</si>
  <si>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</si>
  <si>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</si>
  <si>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</si>
  <si>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</si>
  <si>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</si>
  <si>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</si>
  <si>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</si>
  <si>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</si>
  <si>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</si>
  <si>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</si>
  <si>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</si>
  <si>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</si>
  <si>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</si>
  <si>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</si>
  <si>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</si>
  <si>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</si>
  <si>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</si>
  <si>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</si>
  <si>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</si>
  <si>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</si>
  <si>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</si>
  <si>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</si>
  <si>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</si>
  <si>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</si>
  <si>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</si>
  <si>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</si>
  <si>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</si>
  <si>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</si>
  <si>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</si>
  <si>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</si>
  <si>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</si>
  <si>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</si>
  <si>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</si>
  <si>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</si>
  <si>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</si>
  <si>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</si>
  <si>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</si>
  <si>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</si>
  <si>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</si>
  <si>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</si>
  <si>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</si>
  <si>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</si>
  <si>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</si>
  <si>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</si>
  <si>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</si>
  <si>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</si>
  <si>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</si>
  <si>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</si>
  <si>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</si>
  <si>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</si>
  <si>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</si>
  <si>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</si>
  <si>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</si>
  <si>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</si>
  <si>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</si>
  <si>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</si>
  <si>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</si>
  <si>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</si>
  <si>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</si>
  <si>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</si>
  <si>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</si>
  <si>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</si>
  <si>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</si>
  <si>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</si>
  <si>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</si>
  <si>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</si>
  <si>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</si>
  <si>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</si>
  <si>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</si>
  <si>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</si>
  <si>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</si>
  <si>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</si>
  <si>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</si>
  <si>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</si>
  <si>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</si>
  <si>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</si>
  <si>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</si>
  <si>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</si>
  <si>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</si>
  <si>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</si>
  <si>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</si>
  <si>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</si>
  <si>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</si>
  <si>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</si>
  <si>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</si>
  <si>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</si>
  <si>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</si>
  <si>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</si>
  <si>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</si>
  <si>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</si>
  <si>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</si>
  <si>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</si>
  <si>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</si>
  <si>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</si>
  <si>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</si>
  <si>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</si>
  <si>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</si>
  <si>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</si>
  <si>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</si>
  <si>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</si>
  <si>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</si>
  <si>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</si>
  <si>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</si>
  <si>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</si>
  <si>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</si>
  <si>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</si>
  <si>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</si>
  <si>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</si>
  <si>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</si>
  <si>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</si>
  <si>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</si>
  <si>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</si>
  <si>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</si>
  <si>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</si>
  <si>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</si>
  <si>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</si>
  <si>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</si>
  <si>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</si>
  <si>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</si>
  <si>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</si>
  <si>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</si>
  <si>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</si>
  <si>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</si>
  <si>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</si>
  <si>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</si>
  <si>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</si>
  <si>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</si>
  <si>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</si>
  <si>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</si>
  <si>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</si>
  <si>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</si>
  <si>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</si>
  <si>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</si>
  <si>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</si>
  <si>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</si>
  <si>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</si>
  <si>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</si>
  <si>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</si>
  <si>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</si>
  <si>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</si>
  <si>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</si>
  <si>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</si>
  <si>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</si>
  <si>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</si>
  <si>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</si>
  <si>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</si>
  <si>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</si>
  <si>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</si>
  <si>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</si>
  <si>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</si>
  <si>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</si>
  <si>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</si>
  <si>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</si>
  <si>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</si>
  <si>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</si>
  <si>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</si>
  <si>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</si>
  <si>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</si>
  <si>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</si>
  <si>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</si>
  <si>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</si>
  <si>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</si>
  <si>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</si>
  <si>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</si>
  <si>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</si>
  <si>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</si>
  <si>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</si>
  <si>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</si>
  <si>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</si>
  <si>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</si>
  <si>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</si>
  <si>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</si>
  <si>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</si>
  <si>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</si>
  <si>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</si>
  <si>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</si>
  <si>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</si>
  <si>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</si>
  <si>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</si>
  <si>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</si>
  <si>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</si>
  <si>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</si>
  <si>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</si>
  <si>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</si>
  <si>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</si>
  <si>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</si>
  <si>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</si>
  <si>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</si>
  <si>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</si>
  <si>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</si>
  <si>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</si>
  <si>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</si>
  <si>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</si>
  <si>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</si>
  <si>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</si>
  <si>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</si>
  <si>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</si>
  <si>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</si>
  <si>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</si>
  <si>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</si>
  <si>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</si>
  <si>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</si>
  <si>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</si>
  <si>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</si>
  <si>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</si>
  <si>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</si>
  <si>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</si>
  <si>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</si>
  <si>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</si>
  <si>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</si>
  <si>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</si>
  <si>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</si>
  <si>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</si>
  <si>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</si>
  <si>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</si>
  <si>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</si>
  <si>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</si>
  <si>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</si>
  <si>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</si>
  <si>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</si>
  <si>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</si>
  <si>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</si>
  <si>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</si>
  <si>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</si>
  <si>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</si>
  <si>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</si>
  <si>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</si>
  <si>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</si>
  <si>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</si>
  <si>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</si>
  <si>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</si>
  <si>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</si>
  <si>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</si>
  <si>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</si>
  <si>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</si>
  <si>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</si>
  <si>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</si>
  <si>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</si>
  <si>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</si>
  <si>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</si>
  <si>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</si>
  <si>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</si>
  <si>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</si>
  <si>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</si>
  <si>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</si>
  <si>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</si>
  <si>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</si>
  <si>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</si>
  <si>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</si>
  <si>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</si>
  <si>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</si>
  <si>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</si>
  <si>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</si>
  <si>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</si>
  <si>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</si>
  <si>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</si>
  <si>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</si>
  <si>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</si>
  <si>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</si>
  <si>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</si>
  <si>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</si>
  <si>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</si>
  <si>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</si>
  <si>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</si>
  <si>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</si>
  <si>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</si>
  <si>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</si>
  <si>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</si>
  <si>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</si>
  <si>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</si>
  <si>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</si>
  <si>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</si>
  <si>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</si>
  <si>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</si>
  <si>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</si>
  <si>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</si>
  <si>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</si>
  <si>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</si>
  <si>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</si>
  <si>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</si>
  <si>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</si>
  <si>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</si>
  <si>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</si>
  <si>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</si>
  <si>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</si>
  <si>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</si>
  <si>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</si>
  <si>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</si>
  <si>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</si>
  <si>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</si>
  <si>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</si>
  <si>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</si>
  <si>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</si>
  <si>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</si>
  <si>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</si>
  <si>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</si>
  <si>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</si>
  <si>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</si>
  <si>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</si>
  <si>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</si>
  <si>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</si>
  <si>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</si>
  <si>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</si>
  <si>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</si>
  <si>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</si>
  <si>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</si>
  <si>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</si>
  <si>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</si>
  <si>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</si>
  <si>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</si>
  <si>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</si>
  <si>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</si>
  <si>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</si>
  <si>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</si>
  <si>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</si>
  <si>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</si>
  <si>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</si>
  <si>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</si>
  <si>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</si>
  <si>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</si>
  <si>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</si>
  <si>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</si>
  <si>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</si>
  <si>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</si>
  <si>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</si>
  <si>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</si>
  <si>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</si>
  <si>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</si>
  <si>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</si>
  <si>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</si>
  <si>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</si>
  <si>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</si>
  <si>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</si>
  <si>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</si>
  <si>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</si>
  <si>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</si>
  <si>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</si>
  <si>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</si>
  <si>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</si>
  <si>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</si>
  <si>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</si>
  <si>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</si>
  <si>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</si>
  <si>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</si>
  <si>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</si>
  <si>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</si>
  <si>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</si>
  <si>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</si>
  <si>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</si>
  <si>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</si>
  <si>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</si>
  <si>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</si>
  <si>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</si>
  <si>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</si>
  <si>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</si>
  <si>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</si>
  <si>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</si>
  <si>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</si>
  <si>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</si>
  <si>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</si>
  <si>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</si>
  <si>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</si>
  <si>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</si>
  <si>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</si>
  <si>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</si>
  <si>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</si>
  <si>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</si>
  <si>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</si>
  <si>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</si>
  <si>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</si>
  <si>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</si>
  <si>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</si>
  <si>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</si>
  <si>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</si>
  <si>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</si>
  <si>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</si>
  <si>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</si>
  <si>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</si>
  <si>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</si>
  <si>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</si>
  <si>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</si>
  <si>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</si>
  <si>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</si>
  <si>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</si>
  <si>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</si>
  <si>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</si>
  <si>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</si>
  <si>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</si>
  <si>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</si>
  <si>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</si>
  <si>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</si>
  <si>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</si>
  <si>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</si>
  <si>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</si>
  <si>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</si>
  <si>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</si>
  <si>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</si>
  <si>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</si>
  <si>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</si>
  <si>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</si>
  <si>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</si>
  <si>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</si>
  <si>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</si>
  <si>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</si>
  <si>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</si>
  <si>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</si>
  <si>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</si>
  <si>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</si>
  <si>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</si>
  <si>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</si>
  <si>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</si>
  <si>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</si>
  <si>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</si>
  <si>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</si>
  <si>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</si>
  <si>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</si>
  <si>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</si>
  <si>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</si>
  <si>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</si>
  <si>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</si>
  <si>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</si>
  <si>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</si>
  <si>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</si>
  <si>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</si>
  <si>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</si>
  <si>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</si>
  <si>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</si>
  <si>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</si>
  <si>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</si>
  <si>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</si>
  <si>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</si>
  <si>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</si>
  <si>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</si>
  <si>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</si>
  <si>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</si>
  <si>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</si>
  <si>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</si>
  <si>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</si>
  <si>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</si>
  <si>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</si>
  <si>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</si>
  <si>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</si>
  <si>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</si>
  <si>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</si>
  <si>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</si>
  <si>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</si>
  <si>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</si>
  <si>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</si>
  <si>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</si>
  <si>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</si>
  <si>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</si>
  <si>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</si>
  <si>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</si>
  <si>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</si>
  <si>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</si>
  <si>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</si>
  <si>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</si>
  <si>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</si>
  <si>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</si>
  <si>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</si>
  <si>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</si>
  <si>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</si>
  <si>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</si>
  <si>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</si>
  <si>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</si>
  <si>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</si>
  <si>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</si>
  <si>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</si>
  <si>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</si>
  <si>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</si>
  <si>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</si>
  <si>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</si>
  <si>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</si>
  <si>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</si>
  <si>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</si>
  <si>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</si>
  <si>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</si>
  <si>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</si>
  <si>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</si>
  <si>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</si>
  <si>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</si>
  <si>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</si>
  <si>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</si>
  <si>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</si>
  <si>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</si>
  <si>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</si>
  <si>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</si>
  <si>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</si>
  <si>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</si>
  <si>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</si>
  <si>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</si>
  <si>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</si>
  <si>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</si>
  <si>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</si>
  <si>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</si>
  <si>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</si>
  <si>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</si>
  <si>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</si>
  <si>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</si>
  <si>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</si>
  <si>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</si>
  <si>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</si>
  <si>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</si>
  <si>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</si>
  <si>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</si>
  <si>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</si>
  <si>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</si>
  <si>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</si>
  <si>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</si>
  <si>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</si>
  <si>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</si>
  <si>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</si>
  <si>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</si>
  <si>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</si>
  <si>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</si>
  <si>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</si>
  <si>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</si>
  <si>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</si>
  <si>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</si>
  <si>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</si>
  <si>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</si>
  <si>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</si>
  <si>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</si>
  <si>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</si>
  <si>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</si>
  <si>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</si>
  <si>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</si>
  <si>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</si>
  <si>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</si>
  <si>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</si>
  <si>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</si>
  <si>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</si>
  <si>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</si>
  <si>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</si>
  <si>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</si>
  <si>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</si>
  <si>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</si>
  <si>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</si>
  <si>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</si>
  <si>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</si>
  <si>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</si>
  <si>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</si>
  <si>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</si>
  <si>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</si>
  <si>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</si>
  <si>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</si>
  <si>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</si>
  <si>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</si>
  <si>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</si>
  <si>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</si>
  <si>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</si>
  <si>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</si>
  <si>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</si>
  <si>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</si>
  <si>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</si>
  <si>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</si>
  <si>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</si>
  <si>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</si>
  <si>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</si>
  <si>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</si>
  <si>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</si>
  <si>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</si>
  <si>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</si>
  <si>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</si>
  <si>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</si>
  <si>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</si>
  <si>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</si>
  <si>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</si>
  <si>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</si>
  <si>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</si>
  <si>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</si>
  <si>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</si>
  <si>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</si>
  <si>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</si>
  <si>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</si>
  <si>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</si>
  <si>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</si>
  <si>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</si>
  <si>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</si>
  <si>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</si>
  <si>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</si>
  <si>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</si>
  <si>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</si>
  <si>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</si>
  <si>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</si>
  <si>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</si>
  <si>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</si>
  <si>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</si>
  <si>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</si>
  <si>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</si>
  <si>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</si>
  <si>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</si>
  <si>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</si>
  <si>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</si>
  <si>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</si>
  <si>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</si>
  <si>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</si>
  <si>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</si>
  <si>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</si>
  <si>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</si>
  <si>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</si>
  <si>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</si>
  <si>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</si>
  <si>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</si>
  <si>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</si>
  <si>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</si>
  <si>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</si>
  <si>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</si>
  <si>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</si>
  <si>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</si>
  <si>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</si>
  <si>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</si>
  <si>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</si>
  <si>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</si>
  <si>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</si>
  <si>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</si>
  <si>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</si>
  <si>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</si>
  <si>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</si>
  <si>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</si>
  <si>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</si>
  <si>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</si>
  <si>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</si>
  <si>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</si>
  <si>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</si>
  <si>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</si>
  <si>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</si>
  <si>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</si>
  <si>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</si>
  <si>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</si>
  <si>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</si>
  <si>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</si>
  <si>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</si>
  <si>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</si>
  <si>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</si>
  <si>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</si>
  <si>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</si>
  <si>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</si>
  <si>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</si>
  <si>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</si>
  <si>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</si>
  <si>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</si>
  <si>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</si>
  <si>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</si>
  <si>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</si>
  <si>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</si>
  <si>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</si>
  <si>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</si>
  <si>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</si>
  <si>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</si>
  <si>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</si>
  <si>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</si>
  <si>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</si>
  <si>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</si>
  <si>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</si>
  <si>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</si>
  <si>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</si>
  <si>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</si>
  <si>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</si>
  <si>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</si>
  <si>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</si>
  <si>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</si>
  <si>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</si>
  <si>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</si>
  <si>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</si>
  <si>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</si>
  <si>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</si>
  <si>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</si>
  <si>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</si>
  <si>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</si>
  <si>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</si>
  <si>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</si>
  <si>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</si>
  <si>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</si>
  <si>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</si>
  <si>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</si>
  <si>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</si>
  <si>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</si>
  <si>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</si>
  <si>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</si>
  <si>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</si>
  <si>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</si>
  <si>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</si>
  <si>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</si>
  <si>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</si>
  <si>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</si>
  <si>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</si>
  <si>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</si>
  <si>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</si>
  <si>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</si>
  <si>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</si>
  <si>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</si>
  <si>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</si>
  <si>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</si>
  <si>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</si>
  <si>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</si>
  <si>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</si>
  <si>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</si>
  <si>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</si>
  <si>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</si>
  <si>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</si>
  <si>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</si>
  <si>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</si>
  <si>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</si>
  <si>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</si>
  <si>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</si>
  <si>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</si>
  <si>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</si>
  <si>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</si>
  <si>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</si>
  <si>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</si>
  <si>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</si>
  <si>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</si>
  <si>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</si>
  <si>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</si>
  <si>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</si>
  <si>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</si>
  <si>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</si>
  <si>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</si>
  <si>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</si>
  <si>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</si>
  <si>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</si>
  <si>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</si>
  <si>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</si>
  <si>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</si>
  <si>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</si>
  <si>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</si>
  <si>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</si>
  <si>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</si>
  <si>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</si>
  <si>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</si>
  <si>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</si>
  <si>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</si>
  <si>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</si>
  <si>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</si>
  <si>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</si>
  <si>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</si>
  <si>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</si>
  <si>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</si>
  <si>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</si>
  <si>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</si>
  <si>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</si>
  <si>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</si>
  <si>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</si>
  <si>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</si>
  <si>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</si>
  <si>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</si>
  <si>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</si>
  <si>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</si>
  <si>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</si>
  <si>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</si>
  <si>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</si>
  <si>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</si>
  <si>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</si>
  <si>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</si>
  <si>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</si>
  <si>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</si>
  <si>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</si>
  <si>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</si>
  <si>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</si>
  <si>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</si>
  <si>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</si>
  <si>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</si>
  <si>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</si>
  <si>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</si>
  <si>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</si>
  <si>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</si>
  <si>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</si>
  <si>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</si>
  <si>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</si>
  <si>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</si>
  <si>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</si>
  <si>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</si>
  <si>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</si>
  <si>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</si>
  <si>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</si>
  <si>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</si>
  <si>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</si>
  <si>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</si>
  <si>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</si>
  <si>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</si>
  <si>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</si>
  <si>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</si>
  <si>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</si>
  <si>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</si>
  <si>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</si>
  <si>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</si>
  <si>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</si>
  <si>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</si>
  <si>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</si>
  <si>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</si>
  <si>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</si>
  <si>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</si>
  <si>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</si>
  <si>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</si>
  <si>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</si>
  <si>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</si>
  <si>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</si>
  <si>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</si>
  <si>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</si>
  <si>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</si>
  <si>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</si>
  <si>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</si>
  <si>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</si>
  <si>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</si>
  <si>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</si>
  <si>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</si>
  <si>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</si>
  <si>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</si>
  <si>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</si>
  <si>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</si>
  <si>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</si>
  <si>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</si>
  <si>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</si>
  <si>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</si>
  <si>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</si>
  <si>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</si>
  <si>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</si>
  <si>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</si>
  <si>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</si>
  <si>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</si>
  <si>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</si>
  <si>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</si>
  <si>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</si>
  <si>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</si>
  <si>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</si>
  <si>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</si>
  <si>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</si>
  <si>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</si>
  <si>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</si>
  <si>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</si>
  <si>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</si>
  <si>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</si>
  <si>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</si>
  <si>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</si>
  <si>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</si>
  <si>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</si>
  <si>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</si>
  <si>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</si>
  <si>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</si>
  <si>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</si>
  <si>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</si>
  <si>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</si>
  <si>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</si>
  <si>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</si>
  <si>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</si>
  <si>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</si>
  <si>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</si>
  <si>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</si>
  <si>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</si>
  <si>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</si>
  <si>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</si>
  <si>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</si>
  <si>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</si>
  <si>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</si>
  <si>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</si>
  <si>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</si>
  <si>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</si>
  <si>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</si>
  <si>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</si>
  <si>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</si>
  <si>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</si>
  <si>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</si>
  <si>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</si>
  <si>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</si>
  <si>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</si>
  <si>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</si>
  <si>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</si>
  <si>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</si>
  <si>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</si>
  <si>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</si>
  <si>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</si>
  <si>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</si>
  <si>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</si>
  <si>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</si>
  <si>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</si>
  <si>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</si>
  <si>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</si>
  <si>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</si>
  <si>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</si>
  <si>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</si>
  <si>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</si>
  <si>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</si>
  <si>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</si>
  <si>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</si>
  <si>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</si>
  <si>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</si>
  <si>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</si>
  <si>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</si>
  <si>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</si>
  <si>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</si>
  <si>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</si>
  <si>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</si>
  <si>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</si>
  <si>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</si>
  <si>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</si>
  <si>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</si>
  <si>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</si>
  <si>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</si>
  <si>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</si>
  <si>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</si>
  <si>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</si>
  <si>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</si>
  <si>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</si>
  <si>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</si>
  <si>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</si>
  <si>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</si>
  <si>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</si>
  <si>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</si>
  <si>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</si>
  <si>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</si>
  <si>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</si>
  <si>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</si>
  <si>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</si>
  <si>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</si>
  <si>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</si>
  <si>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</si>
  <si>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</si>
  <si>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</si>
  <si>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</si>
  <si>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</si>
  <si>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</si>
  <si>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</si>
  <si>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</si>
  <si>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</si>
  <si>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</si>
  <si>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</si>
  <si>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</si>
  <si>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</si>
  <si>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</si>
  <si>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</si>
  <si>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</si>
  <si>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</si>
  <si>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</si>
  <si>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</si>
  <si>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</si>
  <si>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</si>
  <si>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</si>
  <si>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</si>
  <si>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</si>
  <si>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</si>
  <si>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</si>
  <si>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</si>
  <si>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</si>
  <si>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</si>
  <si>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</si>
  <si>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</si>
  <si>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</si>
  <si>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</si>
  <si>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</si>
  <si>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</si>
  <si>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</si>
  <si>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</si>
  <si>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</si>
  <si>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</si>
  <si>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</si>
  <si>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</si>
  <si>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</si>
  <si>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</si>
  <si>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</si>
  <si>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</si>
  <si>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</si>
  <si>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</si>
  <si>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</si>
  <si>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</si>
  <si>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</si>
  <si>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</si>
  <si>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</si>
  <si>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</si>
  <si>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</si>
  <si>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</si>
  <si>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</si>
  <si>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</si>
  <si>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</si>
  <si>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</si>
  <si>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</si>
  <si>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</si>
  <si>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</si>
  <si>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</si>
  <si>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</si>
  <si>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</si>
  <si>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</si>
  <si>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</si>
  <si>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</si>
  <si>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</si>
  <si>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</si>
  <si>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</si>
  <si>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</si>
  <si>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</si>
  <si>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</si>
  <si>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</si>
  <si>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</si>
  <si>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</si>
  <si>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</si>
  <si>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</si>
  <si>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</si>
  <si>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</si>
  <si>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</si>
  <si>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</si>
  <si>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</si>
  <si>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</si>
  <si>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</si>
  <si>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</si>
  <si>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</si>
  <si>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</si>
  <si>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</si>
  <si>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</si>
  <si>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</si>
  <si>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</si>
  <si>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</si>
  <si>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</si>
  <si>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</si>
  <si>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</si>
  <si>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</si>
  <si>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</si>
  <si>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</si>
  <si>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</si>
  <si>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</si>
  <si>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</si>
  <si>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</si>
  <si>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</si>
  <si>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</si>
  <si>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</si>
  <si>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</si>
  <si>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</si>
  <si>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</si>
  <si>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</si>
  <si>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</si>
  <si>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</si>
  <si>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</si>
  <si>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</si>
  <si>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</si>
  <si>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</si>
  <si>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</si>
  <si>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</si>
  <si>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</si>
  <si>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</si>
  <si>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</si>
  <si>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</si>
  <si>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</si>
  <si>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</si>
  <si>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</si>
  <si>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</si>
  <si>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</si>
  <si>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</si>
  <si>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</si>
  <si>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</si>
  <si>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</si>
  <si>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</si>
  <si>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</si>
  <si>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</si>
  <si>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</si>
  <si>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</si>
  <si>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</si>
  <si>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</si>
  <si>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</si>
  <si>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</si>
  <si>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</si>
  <si>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</si>
  <si>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</si>
  <si>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</si>
  <si>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</si>
  <si>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</si>
  <si>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</si>
  <si>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</si>
  <si>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</si>
  <si>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</si>
  <si>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</si>
  <si>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</si>
  <si>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</si>
  <si>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</si>
  <si>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</si>
  <si>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</si>
  <si>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</si>
  <si>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</si>
  <si>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</si>
  <si>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</si>
  <si>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</si>
  <si>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</si>
  <si>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</si>
  <si>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</si>
  <si>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</si>
  <si>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</si>
  <si>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</si>
  <si>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</si>
  <si>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</si>
  <si>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</si>
  <si>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</si>
  <si>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</si>
  <si>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</si>
  <si>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</si>
  <si>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</si>
  <si>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</si>
  <si>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</si>
  <si>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</si>
  <si>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</si>
  <si>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</si>
  <si>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</si>
  <si>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</si>
  <si>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</si>
  <si>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</si>
  <si>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</si>
  <si>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</si>
  <si>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</si>
  <si>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</si>
  <si>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</si>
  <si>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</si>
  <si>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</si>
  <si>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</si>
  <si>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</si>
  <si>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</si>
  <si>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</si>
  <si>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</si>
  <si>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</si>
  <si>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</si>
  <si>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</si>
  <si>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</si>
  <si>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</si>
  <si>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</si>
  <si>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</si>
  <si>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</si>
  <si>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</si>
  <si>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</si>
  <si>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</si>
  <si>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</si>
  <si>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</si>
  <si>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</si>
  <si>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</si>
  <si>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</si>
  <si>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</si>
  <si>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</si>
  <si>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</si>
  <si>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</si>
  <si>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</si>
  <si>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</si>
  <si>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</si>
  <si>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</si>
  <si>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</si>
  <si>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</si>
  <si>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</si>
  <si>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</si>
  <si>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</si>
  <si>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</si>
  <si>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</si>
  <si>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</si>
  <si>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</si>
  <si>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</si>
  <si>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</si>
  <si>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</si>
  <si>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</si>
  <si>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</si>
  <si>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</si>
  <si>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</si>
  <si>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</si>
  <si>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</si>
  <si>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</si>
  <si>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</si>
  <si>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</si>
  <si>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</si>
  <si>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</si>
  <si>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</si>
  <si>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</si>
  <si>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</si>
  <si>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</si>
  <si>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</si>
  <si>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</si>
  <si>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</si>
  <si>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</si>
  <si>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</si>
  <si>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</si>
  <si>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</si>
  <si>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</si>
  <si>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</si>
  <si>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</si>
  <si>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</si>
  <si>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</si>
  <si>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</si>
  <si>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</si>
  <si>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</si>
  <si>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</si>
  <si>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</si>
  <si>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</si>
  <si>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</si>
  <si>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</si>
  <si>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</si>
  <si>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</si>
  <si>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</si>
  <si>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</si>
  <si>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</si>
  <si>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</si>
  <si>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</si>
  <si>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</si>
  <si>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</si>
  <si>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</si>
  <si>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</si>
  <si>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</si>
  <si>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</si>
  <si>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</si>
  <si>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</si>
  <si>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</si>
  <si>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</si>
  <si>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</si>
  <si>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</si>
  <si>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</si>
  <si>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</si>
  <si>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</si>
  <si>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</si>
  <si>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</si>
  <si>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</si>
  <si>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</si>
  <si>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</si>
  <si>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</si>
  <si>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</si>
  <si>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</si>
  <si>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</si>
  <si>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</si>
  <si>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</si>
  <si>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</si>
  <si>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</si>
  <si>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</si>
  <si>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</si>
  <si>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</si>
  <si>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</si>
  <si>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</si>
  <si>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</si>
  <si>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</si>
  <si>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</si>
  <si>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</si>
  <si>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</si>
  <si>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</si>
  <si>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</si>
  <si>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</si>
  <si>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</si>
  <si>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</si>
  <si>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</si>
  <si>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</si>
  <si>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</si>
  <si>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</si>
  <si>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</si>
  <si>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</si>
  <si>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</si>
  <si>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</si>
  <si>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</si>
  <si>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</si>
  <si>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</si>
  <si>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</si>
  <si>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</si>
  <si>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</si>
  <si>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</si>
  <si>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</si>
  <si>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</si>
  <si>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</si>
  <si>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</si>
  <si>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</si>
  <si>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</si>
  <si>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</si>
  <si>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</si>
  <si>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</si>
  <si>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</si>
  <si>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</si>
  <si>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</si>
  <si>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</si>
  <si>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</si>
  <si>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</si>
  <si>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</si>
  <si>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</si>
  <si>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</si>
  <si>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</si>
  <si>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</si>
  <si>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</si>
  <si>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</si>
  <si>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</si>
  <si>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</si>
  <si>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</si>
  <si>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</si>
  <si>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</si>
  <si>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</si>
  <si>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</si>
  <si>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</si>
  <si>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</si>
  <si>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</si>
  <si>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</si>
  <si>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</si>
  <si>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</si>
  <si>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</si>
  <si>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</si>
  <si>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</si>
  <si>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</si>
  <si>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</si>
  <si>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</si>
  <si>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</si>
  <si>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</si>
  <si>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</si>
  <si>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</si>
  <si>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</si>
  <si>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</si>
  <si>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</si>
  <si>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</si>
  <si>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</si>
  <si>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</si>
  <si>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</si>
  <si>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</si>
  <si>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</si>
  <si>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</si>
  <si>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</si>
  <si>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</si>
  <si>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</si>
  <si>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</si>
  <si>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</si>
  <si>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</si>
  <si>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</si>
  <si>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</si>
  <si>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</si>
  <si>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</si>
  <si>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</si>
  <si>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</si>
  <si>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</si>
  <si>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</si>
  <si>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</si>
  <si>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</si>
  <si>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</si>
  <si>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</si>
  <si>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</si>
  <si>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</si>
  <si>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</si>
  <si>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</si>
  <si>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</si>
  <si>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</si>
  <si>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</si>
  <si>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</si>
  <si>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</si>
  <si>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</si>
  <si>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</si>
  <si>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</si>
  <si>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</si>
  <si>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</si>
  <si>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</si>
  <si>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</si>
  <si>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</si>
  <si>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</si>
  <si>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</si>
  <si>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</si>
  <si>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</si>
  <si>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</si>
  <si>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</si>
  <si>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</si>
  <si>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</si>
  <si>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</si>
  <si>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</si>
  <si>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</si>
  <si>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</si>
  <si>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</si>
  <si>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</si>
  <si>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</si>
  <si>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</si>
  <si>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</si>
  <si>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</si>
  <si>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</si>
  <si>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</si>
  <si>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</si>
  <si>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</si>
  <si>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</si>
  <si>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</si>
  <si>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</si>
  <si>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</si>
  <si>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</si>
  <si>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</si>
  <si>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</si>
  <si>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</si>
  <si>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</si>
  <si>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</si>
  <si>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</si>
  <si>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</si>
  <si>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</si>
  <si>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</si>
  <si>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</si>
  <si>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</si>
  <si>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</si>
  <si>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</si>
  <si>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</si>
  <si>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</si>
  <si>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</si>
  <si>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</si>
  <si>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</si>
  <si>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</si>
  <si>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</si>
  <si>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</si>
  <si>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</si>
  <si>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</si>
  <si>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</si>
  <si>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</si>
  <si>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</si>
  <si>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</si>
  <si>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</si>
  <si>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</si>
  <si>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</si>
  <si>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</si>
  <si>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</si>
  <si>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</si>
  <si>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</si>
  <si>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</si>
  <si>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</si>
  <si>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</si>
  <si>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</si>
  <si>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</si>
  <si>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</si>
  <si>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</si>
  <si>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</si>
  <si>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</si>
  <si>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</si>
  <si>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</si>
  <si>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</si>
  <si>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</si>
  <si>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</si>
  <si>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</si>
  <si>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</si>
  <si>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</si>
  <si>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</si>
  <si>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</si>
  <si>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</si>
  <si>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</si>
  <si>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</si>
  <si>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</si>
  <si>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</si>
  <si>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</si>
  <si>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</si>
  <si>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</si>
  <si>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</si>
  <si>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</si>
  <si>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</si>
  <si>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</si>
  <si>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</si>
  <si>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</si>
  <si>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</si>
  <si>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</si>
  <si>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</si>
  <si>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</si>
  <si>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</si>
  <si>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</si>
  <si>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</si>
  <si>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</si>
  <si>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</si>
  <si>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</si>
  <si>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</si>
  <si>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</si>
  <si>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</si>
  <si>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</si>
  <si>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</si>
  <si>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</si>
  <si>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</si>
  <si>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</si>
  <si>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</si>
  <si>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</si>
  <si>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</si>
  <si>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</si>
  <si>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</si>
  <si>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</si>
  <si>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</si>
  <si>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</si>
  <si>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</si>
  <si>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</si>
  <si>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</si>
  <si>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</si>
  <si>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</si>
  <si>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</si>
  <si>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</si>
  <si>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</si>
  <si>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</si>
  <si>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</si>
  <si>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</si>
  <si>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</si>
  <si>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</si>
  <si>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</si>
  <si>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</si>
  <si>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</si>
  <si>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</si>
  <si>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</si>
  <si>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</si>
  <si>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</si>
  <si>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</si>
  <si>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</si>
  <si>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</si>
  <si>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</si>
  <si>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</si>
  <si>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</si>
  <si>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</si>
  <si>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</si>
  <si>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</si>
  <si>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</si>
  <si>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</si>
  <si>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</si>
  <si>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</si>
  <si>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</si>
  <si>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</si>
  <si>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</si>
  <si>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</si>
  <si>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</si>
  <si>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</si>
  <si>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</si>
  <si>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</si>
  <si>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</si>
  <si>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</si>
  <si>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</si>
  <si>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</si>
  <si>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</si>
  <si>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</si>
  <si>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</si>
  <si>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</si>
  <si>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</si>
  <si>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</si>
  <si>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</si>
  <si>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</si>
  <si>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</si>
  <si>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</si>
  <si>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</si>
  <si>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</si>
  <si>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</si>
  <si>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</si>
  <si>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</si>
  <si>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</si>
  <si>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</si>
  <si>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</si>
  <si>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</si>
  <si>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</si>
  <si>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</si>
  <si>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</si>
  <si>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</si>
  <si>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</si>
  <si>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</si>
  <si>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</si>
  <si>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</si>
  <si>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</si>
  <si>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</si>
  <si>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</si>
  <si>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</si>
  <si>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</si>
  <si>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</si>
  <si>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</si>
  <si>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</si>
  <si>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</si>
  <si>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</si>
  <si>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</si>
  <si>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</si>
  <si>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</si>
  <si>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</si>
  <si>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</si>
  <si>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</si>
  <si>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</si>
  <si>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</si>
  <si>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</si>
  <si>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</si>
  <si>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</si>
  <si>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</si>
  <si>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</si>
  <si>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</si>
  <si>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</si>
  <si>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</si>
  <si>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</si>
  <si>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</si>
  <si>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</si>
  <si>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</si>
  <si>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</si>
  <si>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</si>
  <si>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</si>
  <si>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</si>
  <si>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</si>
  <si>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</si>
  <si>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</si>
  <si>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</si>
  <si>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</si>
  <si>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</si>
  <si>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</si>
  <si>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</si>
  <si>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</si>
  <si>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</si>
  <si>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</si>
  <si>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</si>
  <si>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</si>
  <si>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</si>
  <si>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</si>
  <si>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</si>
  <si>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</si>
  <si>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</si>
  <si>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</si>
  <si>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</si>
  <si>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</si>
  <si>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</si>
  <si>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</si>
  <si>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</si>
  <si>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</si>
  <si>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</si>
  <si>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</si>
  <si>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</si>
  <si>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</si>
  <si>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</si>
  <si>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</si>
  <si>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</si>
  <si>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</si>
  <si>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</si>
  <si>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</si>
  <si>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</si>
  <si>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</si>
  <si>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</si>
  <si>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</si>
  <si>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</si>
  <si>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</si>
  <si>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</si>
  <si>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</si>
  <si>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</si>
  <si>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</si>
  <si>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</si>
  <si>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</si>
  <si>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</si>
  <si>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</si>
  <si>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</si>
  <si>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</si>
  <si>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</si>
  <si>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</si>
  <si>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</si>
  <si>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</si>
  <si>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</si>
  <si>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</si>
  <si>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</si>
  <si>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</si>
  <si>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</si>
  <si>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</si>
  <si>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</si>
  <si>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</si>
  <si>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</si>
  <si>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</si>
  <si>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</si>
  <si>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</si>
  <si>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</si>
  <si>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</si>
  <si>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</si>
  <si>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</si>
  <si>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</si>
  <si>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</si>
  <si>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</si>
  <si>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</si>
  <si>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</si>
  <si>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</si>
  <si>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</si>
  <si>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</si>
  <si>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</si>
  <si>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</si>
  <si>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</si>
  <si>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</si>
  <si>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</si>
  <si>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</si>
  <si>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</si>
  <si>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</si>
  <si>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</si>
  <si>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</si>
  <si>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</si>
  <si>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</si>
  <si>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</si>
  <si>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</si>
  <si>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</si>
  <si>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</si>
  <si>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</si>
  <si>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</si>
  <si>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</si>
  <si>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</si>
  <si>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</si>
  <si>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</si>
  <si>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</si>
  <si>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</si>
  <si>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</si>
  <si>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</si>
  <si>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</si>
  <si>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</si>
  <si>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</si>
  <si>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</si>
  <si>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</si>
  <si>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</si>
  <si>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</si>
  <si>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</si>
  <si>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</si>
  <si>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</si>
  <si>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</si>
  <si>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</si>
  <si>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</si>
  <si>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</si>
  <si>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</si>
  <si>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</si>
  <si>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</si>
  <si>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</si>
  <si>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</si>
  <si>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</si>
  <si>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</si>
  <si>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</si>
  <si>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</si>
  <si>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</si>
  <si>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</si>
  <si>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</si>
  <si>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</si>
  <si>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</si>
  <si>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</si>
  <si>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</si>
  <si>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</si>
  <si>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</si>
  <si>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</si>
  <si>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</si>
  <si>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</si>
  <si>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</si>
  <si>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</si>
  <si>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</si>
  <si>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</si>
  <si>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</si>
  <si>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</si>
  <si>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</si>
  <si>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</si>
  <si>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</si>
  <si>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</si>
  <si>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</si>
  <si>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</si>
  <si>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</si>
  <si>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</si>
  <si>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</si>
  <si>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</si>
  <si>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</si>
  <si>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</si>
  <si>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</si>
  <si>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</si>
  <si>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</si>
  <si>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</si>
  <si>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</si>
  <si>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</si>
  <si>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</si>
  <si>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</si>
  <si>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</si>
  <si>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</si>
  <si>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</si>
  <si>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</si>
  <si>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</si>
  <si>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</si>
  <si>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</si>
  <si>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</si>
  <si>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</si>
  <si>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</si>
  <si>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</si>
  <si>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</si>
  <si>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</si>
  <si>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</si>
  <si>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</si>
  <si>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</si>
  <si>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</si>
  <si>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</si>
  <si>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</si>
  <si>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</si>
  <si>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</si>
  <si>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</si>
  <si>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</si>
  <si>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</si>
  <si>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</si>
  <si>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</si>
  <si>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</si>
  <si>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</si>
  <si>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</si>
  <si>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</si>
  <si>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</si>
  <si>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</si>
  <si>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</si>
  <si>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</si>
  <si>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</si>
  <si>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</si>
  <si>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</si>
  <si>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</si>
  <si>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</si>
  <si>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</si>
  <si>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</si>
  <si>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</si>
  <si>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</si>
  <si>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</si>
  <si>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</si>
  <si>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</si>
  <si>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</si>
  <si>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</si>
  <si>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</si>
  <si>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</si>
  <si>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</si>
  <si>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</si>
  <si>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</si>
  <si>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</si>
  <si>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</si>
  <si>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</si>
  <si>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</si>
  <si>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</si>
  <si>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</si>
  <si>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</si>
  <si>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</si>
  <si>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</si>
  <si>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</si>
  <si>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</si>
  <si>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</si>
  <si>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</si>
  <si>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</si>
  <si>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</si>
  <si>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</si>
  <si>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</si>
  <si>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</si>
  <si>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</si>
  <si>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</si>
  <si>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</si>
  <si>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</si>
  <si>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</si>
  <si>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</si>
  <si>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</si>
  <si>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</si>
  <si>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</si>
  <si>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</si>
  <si>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</si>
  <si>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</si>
  <si>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</si>
  <si>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</si>
  <si>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</si>
  <si>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</si>
  <si>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</si>
  <si>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</si>
  <si>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</si>
  <si>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</si>
  <si>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</si>
  <si>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</si>
  <si>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</si>
  <si>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</si>
  <si>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</si>
  <si>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</si>
  <si>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</si>
  <si>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</si>
  <si>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</si>
  <si>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</si>
  <si>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</si>
  <si>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</si>
  <si>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</si>
  <si>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</si>
  <si>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</si>
  <si>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</si>
  <si>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</si>
  <si>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</si>
  <si>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</si>
  <si>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</si>
  <si>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</si>
  <si>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</si>
  <si>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</si>
  <si>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</si>
  <si>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</si>
  <si>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</si>
  <si>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</si>
  <si>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</si>
  <si>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</si>
  <si>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</si>
  <si>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</si>
  <si>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</si>
  <si>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</si>
  <si>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</si>
  <si>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</si>
  <si>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</si>
  <si>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</si>
  <si>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</si>
  <si>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</si>
  <si>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</si>
  <si>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</si>
  <si>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</si>
  <si>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</si>
  <si>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</si>
  <si>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</si>
  <si>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</si>
  <si>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</si>
  <si>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</si>
  <si>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</si>
  <si>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</si>
  <si>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</si>
  <si>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</si>
  <si>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</si>
  <si>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</si>
  <si>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</si>
  <si>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</si>
  <si>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</si>
  <si>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</si>
  <si>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</si>
  <si>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</si>
  <si>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</si>
  <si>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</si>
  <si>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</si>
  <si>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</si>
  <si>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</si>
  <si>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</si>
  <si>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</si>
  <si>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</si>
  <si>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</si>
  <si>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</si>
  <si>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</si>
  <si>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</si>
  <si>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</si>
  <si>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</si>
  <si>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</si>
  <si>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</si>
  <si>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</si>
  <si>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</si>
  <si>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</si>
  <si>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</si>
  <si>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</si>
  <si>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</si>
  <si>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</si>
  <si>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</si>
  <si>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</si>
  <si>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</si>
  <si>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</si>
  <si>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</si>
  <si>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</si>
  <si>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</si>
  <si>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</si>
  <si>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</si>
  <si>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</si>
  <si>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</si>
  <si>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</si>
  <si>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</si>
  <si>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</si>
  <si>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</si>
  <si>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</si>
  <si>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</si>
  <si>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</si>
  <si>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</si>
  <si>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</si>
  <si>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</si>
  <si>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</si>
  <si>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</si>
  <si>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</si>
  <si>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</si>
  <si>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</si>
  <si>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</si>
  <si>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</si>
  <si>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</si>
  <si>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</si>
  <si>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</si>
  <si>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</si>
  <si>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</si>
  <si>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</si>
  <si>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</si>
  <si>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</si>
  <si>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</si>
  <si>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</si>
  <si>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</si>
  <si>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</si>
  <si>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</si>
  <si>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</si>
  <si>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</si>
  <si>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</si>
  <si>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</si>
  <si>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</si>
  <si>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</si>
  <si>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</si>
  <si>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</si>
  <si>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</si>
  <si>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</si>
  <si>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</si>
  <si>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</si>
  <si>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</si>
  <si>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</si>
  <si>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</si>
  <si>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</si>
  <si>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</si>
  <si>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</si>
  <si>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</si>
  <si>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</si>
  <si>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</si>
  <si>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</si>
  <si>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</si>
  <si>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</si>
  <si>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</si>
  <si>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</si>
  <si>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</si>
  <si>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</si>
  <si>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</si>
  <si>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</si>
  <si>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</si>
  <si>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</si>
  <si>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</si>
  <si>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</si>
  <si>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</si>
  <si>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</si>
  <si>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</si>
  <si>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</si>
  <si>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</si>
  <si>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</si>
  <si>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</si>
  <si>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</si>
  <si>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</si>
  <si>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</si>
  <si>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</si>
  <si>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</si>
  <si>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</si>
  <si>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</si>
  <si>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</si>
  <si>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</si>
  <si>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</si>
  <si>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</si>
  <si>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</si>
  <si>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</si>
  <si>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</si>
  <si>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</si>
  <si>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</si>
  <si>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</si>
  <si>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</si>
  <si>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</si>
  <si>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</si>
  <si>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</si>
  <si>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</si>
  <si>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</si>
  <si>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</si>
  <si>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</si>
  <si>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</si>
  <si>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</si>
  <si>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</si>
  <si>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</si>
  <si>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</si>
  <si>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</si>
  <si>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</si>
  <si>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</si>
  <si>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</si>
  <si>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</si>
  <si>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</si>
  <si>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</si>
  <si>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</si>
  <si>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</si>
  <si>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</si>
  <si>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</si>
  <si>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</si>
  <si>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</si>
  <si>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</si>
  <si>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</si>
  <si>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</si>
  <si>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</si>
  <si>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</si>
  <si>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</si>
  <si>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</si>
  <si>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</si>
  <si>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</si>
  <si>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</si>
  <si>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</si>
  <si>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</si>
  <si>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</si>
  <si>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</si>
  <si>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</si>
  <si>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</si>
  <si>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</si>
  <si>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</si>
  <si>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</si>
  <si>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</si>
  <si>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</si>
  <si>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</si>
  <si>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</si>
  <si>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</si>
  <si>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</si>
  <si>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</si>
  <si>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</si>
  <si>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</si>
  <si>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</si>
  <si>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</si>
  <si>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</si>
  <si>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</si>
  <si>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</si>
  <si>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</si>
  <si>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</si>
  <si>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</si>
  <si>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</si>
  <si>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</si>
  <si>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</si>
  <si>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</si>
  <si>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</si>
  <si>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</si>
  <si>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</si>
  <si>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</si>
  <si>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</si>
  <si>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</si>
  <si>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</si>
  <si>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</si>
  <si>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</si>
  <si>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</si>
  <si>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</si>
  <si>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</si>
  <si>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</si>
  <si>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</si>
  <si>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</si>
  <si>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</si>
  <si>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</si>
  <si>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</si>
  <si>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</si>
  <si>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</si>
  <si>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</si>
  <si>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</si>
  <si>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</si>
  <si>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</si>
  <si>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</si>
  <si>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</si>
  <si>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</si>
  <si>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</si>
  <si>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</si>
  <si>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</si>
  <si>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</si>
  <si>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</si>
  <si>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</si>
  <si>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</si>
  <si>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</si>
  <si>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</si>
  <si>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</si>
  <si>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</si>
  <si>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</si>
  <si>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</si>
  <si>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</si>
  <si>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</si>
  <si>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</si>
  <si>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</si>
  <si>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</si>
  <si>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</si>
  <si>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</si>
  <si>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</si>
  <si>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</si>
  <si>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</si>
  <si>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</si>
  <si>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</si>
  <si>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</si>
  <si>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</si>
  <si>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</si>
  <si>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</si>
  <si>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</si>
  <si>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</si>
  <si>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</si>
  <si>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</si>
  <si>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</si>
  <si>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</si>
  <si>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</si>
  <si>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</si>
  <si>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</si>
  <si>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</si>
  <si>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</si>
  <si>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</si>
  <si>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</si>
  <si>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</si>
  <si>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</si>
  <si>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</si>
  <si>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</si>
  <si>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</si>
  <si>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</si>
  <si>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</si>
  <si>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</si>
  <si>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</si>
  <si>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</si>
  <si>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</si>
  <si>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</si>
  <si>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</si>
  <si>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</si>
  <si>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</si>
  <si>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</si>
  <si>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</si>
  <si>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</si>
  <si>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</si>
  <si>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</si>
  <si>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</si>
  <si>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</si>
  <si>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</si>
  <si>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</si>
  <si>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</si>
  <si>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</si>
  <si>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</si>
  <si>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</si>
  <si>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</si>
  <si>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</si>
  <si>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</si>
  <si>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</si>
  <si>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</si>
  <si>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</si>
  <si>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</si>
  <si>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</si>
  <si>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</si>
  <si>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</si>
  <si>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</si>
  <si>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</si>
  <si>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</si>
  <si>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</si>
  <si>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</si>
  <si>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</si>
  <si>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</si>
  <si>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</si>
  <si>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</si>
  <si>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</si>
  <si>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</si>
  <si>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</si>
  <si>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</si>
  <si>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</si>
  <si>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</si>
  <si>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</si>
  <si>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</si>
  <si>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</si>
  <si>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</si>
  <si>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</si>
  <si>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</si>
  <si>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</si>
  <si>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</si>
  <si>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</si>
  <si>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</si>
  <si>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</si>
  <si>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</si>
  <si>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</si>
  <si>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</si>
  <si>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</si>
  <si>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</si>
  <si>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</si>
  <si>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</si>
  <si>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</si>
  <si>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</si>
  <si>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</si>
  <si>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</si>
  <si>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</si>
  <si>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</si>
  <si>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</si>
  <si>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</si>
  <si>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</si>
  <si>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</si>
  <si>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</si>
  <si>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</si>
  <si>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</si>
  <si>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</si>
  <si>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</si>
  <si>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</si>
  <si>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</si>
  <si>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</si>
  <si>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</si>
  <si>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</si>
  <si>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</si>
  <si>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</si>
  <si>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</si>
  <si>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</si>
  <si>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</si>
  <si>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</si>
  <si>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</si>
  <si>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</si>
  <si>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</si>
  <si>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</si>
  <si>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</si>
  <si>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</si>
  <si>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</si>
  <si>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</si>
  <si>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</si>
  <si>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</si>
  <si>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</si>
  <si>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</si>
  <si>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</si>
  <si>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</si>
  <si>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</si>
  <si>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</si>
  <si>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</si>
  <si>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</si>
  <si>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</si>
  <si>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</si>
  <si>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</si>
  <si>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</si>
  <si>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</si>
  <si>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</si>
  <si>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</si>
  <si>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</si>
  <si>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</si>
  <si>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</si>
  <si>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</si>
  <si>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</si>
  <si>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</si>
  <si>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</si>
  <si>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</si>
  <si>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</si>
  <si>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</si>
  <si>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</si>
  <si>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</si>
  <si>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</si>
  <si>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</si>
  <si>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</si>
  <si>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</si>
  <si>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</si>
  <si>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</si>
  <si>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</si>
  <si>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</si>
  <si>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</si>
  <si>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</si>
  <si>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</si>
  <si>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</si>
  <si>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</si>
  <si>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</si>
  <si>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</si>
  <si>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</si>
  <si>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</si>
  <si>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</si>
  <si>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</si>
  <si>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</si>
  <si>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</si>
  <si>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</si>
  <si>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</si>
  <si>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</si>
  <si>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</si>
  <si>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</si>
  <si>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</si>
  <si>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</si>
  <si>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</si>
  <si>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</si>
  <si>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</si>
  <si>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</si>
  <si>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</si>
  <si>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</si>
  <si>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</si>
  <si>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</si>
  <si>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</si>
  <si>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</si>
  <si>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</si>
  <si>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</si>
  <si>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</si>
  <si>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</si>
  <si>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</si>
  <si>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</si>
  <si>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</si>
  <si>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</si>
  <si>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</si>
  <si>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</si>
  <si>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</si>
  <si>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</si>
  <si>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</si>
  <si>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</si>
  <si>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</si>
  <si>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</si>
  <si>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</si>
  <si>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</si>
  <si>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</si>
  <si>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</si>
  <si>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</si>
  <si>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</si>
  <si>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</si>
  <si>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</si>
  <si>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</si>
  <si>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</si>
  <si>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</si>
  <si>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</si>
  <si>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</si>
  <si>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</si>
  <si>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</si>
  <si>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</si>
  <si>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</si>
  <si>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</si>
  <si>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</si>
  <si>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</si>
  <si>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</si>
  <si>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</si>
  <si>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</si>
  <si>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</si>
  <si>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</si>
  <si>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</si>
  <si>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</si>
  <si>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</si>
  <si>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</si>
  <si>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</si>
  <si>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</si>
  <si>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</si>
  <si>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</si>
  <si>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</si>
  <si>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</si>
  <si>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</si>
  <si>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</si>
  <si>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</si>
  <si>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</si>
  <si>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</si>
  <si>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</si>
  <si>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</si>
  <si>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</si>
  <si>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</si>
  <si>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</si>
  <si>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</si>
  <si>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</si>
  <si>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</si>
  <si>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</si>
  <si>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</si>
  <si>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</si>
  <si>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</si>
  <si>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</si>
  <si>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</si>
  <si>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</si>
  <si>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</si>
  <si>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</si>
  <si>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</si>
  <si>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</si>
  <si>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</si>
  <si>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</si>
  <si>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</si>
  <si>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</si>
  <si>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</si>
  <si>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</si>
  <si>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</si>
  <si>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</si>
  <si>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</si>
  <si>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</si>
  <si>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</si>
  <si>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</si>
  <si>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</si>
  <si>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</si>
  <si>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</si>
  <si>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</si>
  <si>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</si>
  <si>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</si>
  <si>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</si>
  <si>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</si>
  <si>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</si>
  <si>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</si>
  <si>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</si>
  <si>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</si>
  <si>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</si>
  <si>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</si>
  <si>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</si>
  <si>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</si>
  <si>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</si>
  <si>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</si>
  <si>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</si>
  <si>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</si>
  <si>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</si>
  <si>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</si>
  <si>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</si>
  <si>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</si>
  <si>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</si>
  <si>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</si>
  <si>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</si>
  <si>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</si>
  <si>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</si>
  <si>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</si>
  <si>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</si>
  <si>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</si>
  <si>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</si>
  <si>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</si>
  <si>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</si>
  <si>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</si>
  <si>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</si>
  <si>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</si>
  <si>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</si>
  <si>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</si>
  <si>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</si>
  <si>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</si>
  <si>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</si>
  <si>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</si>
  <si>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</si>
  <si>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</si>
  <si>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</si>
  <si>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</si>
  <si>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</si>
  <si>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</si>
  <si>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</si>
  <si>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</si>
  <si>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</si>
  <si>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</si>
  <si>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</si>
  <si>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</si>
  <si>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</si>
  <si>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</si>
  <si>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</si>
  <si>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</si>
  <si>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</si>
  <si>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</si>
  <si>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</si>
  <si>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</si>
  <si>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</si>
  <si>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</si>
  <si>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</si>
  <si>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</si>
  <si>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</si>
  <si>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</si>
  <si>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</si>
  <si>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</si>
  <si>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</si>
  <si>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</si>
  <si>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</si>
  <si>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</si>
  <si>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</si>
  <si>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</si>
  <si>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</si>
  <si>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</si>
  <si>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</si>
  <si>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</si>
  <si>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</si>
  <si>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</si>
  <si>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</si>
  <si>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</si>
  <si>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</si>
  <si>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</si>
  <si>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</si>
  <si>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</si>
  <si>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</si>
  <si>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</si>
  <si>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</si>
  <si>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</si>
  <si>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</si>
  <si>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</si>
  <si>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</si>
  <si>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</si>
  <si>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</si>
  <si>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</si>
  <si>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</si>
  <si>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</si>
  <si>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</si>
  <si>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</si>
  <si>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</si>
  <si>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</si>
  <si>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</si>
  <si>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</si>
  <si>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</si>
  <si>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</si>
  <si>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</si>
  <si>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</si>
  <si>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</si>
  <si>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</si>
  <si>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</si>
  <si>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</si>
  <si>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</si>
  <si>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</si>
  <si>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</si>
  <si>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</si>
  <si>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</si>
  <si>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</si>
  <si>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</si>
  <si>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</si>
  <si>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</si>
  <si>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</si>
  <si>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</si>
  <si>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</si>
  <si>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</si>
  <si>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</si>
  <si>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</si>
  <si>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</si>
  <si>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</si>
  <si>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</si>
  <si>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</si>
  <si>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</si>
  <si>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</si>
  <si>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</si>
  <si>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</si>
  <si>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</si>
  <si>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</si>
  <si>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</si>
  <si>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</si>
  <si>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</si>
  <si>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</si>
  <si>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</si>
  <si>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</si>
  <si>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</si>
  <si>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</si>
  <si>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</si>
  <si>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</si>
  <si>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</si>
  <si>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</si>
  <si>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</si>
  <si>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</si>
  <si>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</si>
  <si>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</si>
  <si>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</si>
  <si>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</si>
  <si>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</si>
  <si>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</si>
  <si>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</si>
  <si>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</si>
  <si>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</si>
  <si>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</si>
  <si>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</si>
  <si>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</si>
  <si>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</si>
  <si>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</si>
  <si>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</si>
  <si>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</si>
  <si>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</si>
  <si>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</si>
  <si>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</si>
  <si>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</si>
  <si>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</si>
  <si>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</si>
  <si>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</si>
  <si>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</si>
  <si>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</si>
  <si>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</si>
  <si>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</si>
  <si>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</si>
  <si>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</si>
  <si>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</si>
  <si>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</si>
  <si>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</si>
  <si>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</si>
  <si>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</si>
  <si>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</si>
  <si>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</si>
  <si>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</si>
  <si>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</si>
  <si>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</si>
  <si>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</si>
  <si>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</si>
  <si>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</si>
  <si>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</si>
  <si>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</si>
  <si>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</si>
  <si>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</si>
  <si>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</si>
  <si>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</si>
  <si>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</si>
  <si>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</si>
  <si>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</si>
  <si>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</si>
  <si>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</si>
  <si>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</si>
  <si>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</si>
  <si>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</si>
  <si>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</si>
  <si>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</si>
  <si>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</si>
  <si>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</si>
  <si>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</si>
  <si>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</si>
  <si>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</si>
  <si>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</si>
  <si>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</si>
  <si>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</si>
  <si>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</si>
  <si>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</si>
  <si>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</si>
  <si>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</si>
  <si>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</si>
  <si>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</si>
  <si>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</si>
  <si>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</si>
  <si>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</si>
  <si>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</si>
  <si>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</si>
  <si>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</si>
  <si>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</si>
  <si>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</si>
  <si>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</si>
  <si>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</si>
  <si>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</si>
  <si>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</si>
  <si>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</si>
  <si>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</si>
  <si>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</si>
  <si>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</si>
  <si>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</si>
  <si>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</si>
  <si>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</si>
  <si>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</si>
  <si>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</si>
  <si>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</si>
  <si>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</si>
  <si>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</si>
  <si>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</si>
  <si>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</si>
  <si>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</si>
  <si>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</si>
  <si>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</si>
  <si>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</si>
  <si>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</si>
  <si>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</si>
  <si>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</si>
  <si>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</si>
  <si>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</si>
  <si>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</si>
  <si>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</si>
  <si>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</si>
  <si>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</si>
  <si>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</si>
  <si>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</si>
  <si>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</si>
  <si>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</si>
  <si>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</si>
  <si>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</si>
  <si>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</si>
  <si>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</si>
  <si>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</si>
  <si>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</si>
  <si>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</si>
  <si>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</si>
  <si>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</si>
  <si>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</si>
  <si>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</si>
  <si>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</si>
  <si>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</si>
  <si>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</si>
  <si>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</si>
  <si>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</si>
  <si>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</si>
  <si>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</si>
  <si>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</si>
  <si>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</si>
  <si>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</si>
  <si>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</si>
  <si>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</si>
  <si>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</si>
  <si>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</si>
  <si>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</si>
  <si>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</si>
  <si>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</si>
  <si>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</si>
  <si>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</si>
  <si>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</si>
  <si>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</si>
  <si>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</si>
  <si>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</si>
  <si>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</si>
  <si>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</si>
  <si>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</si>
  <si>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</si>
  <si>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</si>
  <si>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</si>
  <si>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</si>
  <si>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</si>
  <si>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</si>
  <si>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</si>
  <si>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</si>
  <si>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</si>
  <si>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</si>
  <si>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</si>
  <si>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</si>
  <si>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</si>
  <si>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</si>
  <si>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</si>
  <si>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</si>
  <si>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</si>
  <si>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</si>
  <si>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</si>
  <si>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</si>
  <si>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</si>
  <si>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</si>
  <si>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</si>
  <si>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</si>
  <si>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</si>
  <si>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</si>
  <si>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</si>
  <si>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</si>
  <si>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</si>
  <si>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</si>
  <si>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</si>
  <si>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</si>
  <si>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</si>
  <si>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</si>
  <si>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</si>
  <si>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</si>
  <si>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</si>
  <si>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</si>
  <si>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</si>
  <si>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</si>
  <si>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</si>
  <si>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</si>
  <si>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</si>
  <si>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</si>
  <si>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</si>
  <si>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</si>
  <si>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</si>
  <si>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</si>
  <si>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</si>
  <si>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</si>
  <si>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</si>
  <si>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</si>
  <si>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</si>
  <si>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</si>
  <si>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</si>
  <si>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</si>
  <si>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</si>
  <si>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</si>
  <si>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</si>
  <si>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</si>
  <si>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</si>
  <si>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</si>
  <si>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</si>
  <si>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</si>
  <si>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</si>
  <si>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</si>
  <si>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</si>
  <si>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</si>
  <si>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</si>
  <si>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</si>
  <si>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</si>
  <si>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</si>
  <si>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</si>
  <si>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</si>
  <si>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</si>
  <si>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</si>
  <si>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</si>
  <si>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</si>
  <si>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</si>
  <si>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</si>
  <si>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</si>
  <si>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</si>
  <si>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</si>
  <si>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</si>
  <si>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</si>
  <si>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</si>
  <si>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</si>
  <si>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</si>
  <si>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</si>
  <si>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</si>
  <si>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</si>
  <si>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</si>
  <si>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</si>
  <si>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</si>
  <si>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</si>
  <si>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</si>
  <si>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</si>
  <si>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</si>
  <si>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</si>
  <si>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</si>
  <si>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</si>
  <si>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</si>
  <si>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</si>
  <si>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</si>
  <si>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</si>
  <si>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</si>
  <si>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</si>
  <si>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</si>
  <si>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</si>
  <si>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</si>
  <si>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</si>
  <si>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</si>
  <si>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</si>
  <si>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</si>
  <si>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</si>
  <si>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</si>
  <si>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</si>
  <si>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</si>
  <si>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</si>
  <si>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</si>
  <si>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</si>
  <si>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</si>
  <si>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</si>
  <si>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</si>
  <si>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</si>
  <si>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</si>
  <si>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</si>
  <si>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</si>
  <si>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</si>
  <si>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</si>
  <si>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</si>
  <si>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</si>
  <si>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</si>
  <si>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</si>
  <si>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</si>
  <si>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</si>
  <si>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</si>
  <si>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</si>
  <si>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</si>
  <si>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</si>
  <si>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</si>
  <si>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</si>
  <si>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</si>
  <si>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</si>
  <si>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</si>
  <si>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</si>
  <si>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</si>
  <si>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</si>
  <si>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</si>
  <si>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</si>
  <si>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</si>
  <si>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</si>
  <si>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</si>
  <si>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</si>
  <si>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</si>
  <si>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</si>
  <si>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</si>
  <si>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</si>
  <si>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</si>
  <si>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</si>
  <si>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</si>
  <si>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</si>
  <si>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</si>
  <si>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</si>
  <si>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</si>
  <si>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</si>
  <si>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</si>
  <si>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</si>
  <si>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</si>
  <si>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</si>
  <si>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</si>
  <si>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</si>
  <si>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</si>
  <si>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</si>
  <si>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</si>
  <si>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</si>
  <si>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</si>
  <si>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</si>
  <si>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</si>
  <si>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</si>
  <si>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</si>
  <si>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</si>
  <si>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</si>
  <si>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</si>
  <si>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</si>
  <si>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</si>
  <si>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</si>
  <si>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</si>
  <si>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</si>
  <si>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</si>
  <si>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</si>
  <si>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</si>
  <si>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</si>
  <si>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</si>
  <si>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</si>
  <si>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</si>
  <si>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</si>
  <si>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</si>
  <si>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</si>
  <si>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</si>
  <si>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</si>
  <si>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</si>
  <si>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</si>
  <si>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</si>
  <si>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</si>
  <si>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</si>
  <si>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</si>
  <si>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</si>
  <si>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</si>
  <si>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</si>
  <si>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</si>
  <si>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</si>
  <si>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</si>
  <si>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</si>
  <si>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</si>
  <si>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</si>
  <si>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</si>
  <si>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</si>
  <si>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</si>
  <si>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</si>
  <si>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</si>
  <si>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</si>
  <si>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</si>
  <si>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</si>
  <si>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</si>
  <si>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</si>
  <si>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</si>
  <si>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</si>
  <si>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</si>
  <si>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</si>
  <si>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</si>
  <si>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</si>
  <si>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</si>
  <si>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</si>
  <si>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</si>
  <si>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</si>
  <si>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</si>
  <si>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</si>
  <si>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</si>
  <si>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</si>
  <si>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</si>
  <si>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</si>
  <si>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</si>
  <si>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</si>
  <si>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</si>
  <si>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</si>
  <si>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</si>
  <si>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</si>
  <si>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</si>
  <si>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</si>
  <si>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</si>
  <si>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</si>
  <si>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</si>
  <si>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</si>
  <si>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</si>
  <si>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</si>
  <si>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</si>
  <si>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</si>
  <si>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</si>
  <si>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</si>
  <si>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</si>
  <si>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</si>
  <si>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</si>
  <si>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</si>
  <si>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</si>
  <si>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</si>
  <si>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</si>
  <si>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</si>
  <si>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</si>
  <si>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</si>
  <si>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</si>
  <si>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</si>
  <si>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</si>
  <si>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</si>
  <si>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</si>
  <si>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</si>
  <si>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</si>
  <si>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</si>
  <si>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</si>
  <si>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</si>
  <si>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</si>
  <si>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</si>
  <si>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</si>
  <si>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</si>
  <si>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</si>
  <si>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</si>
  <si>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</si>
  <si>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</si>
  <si>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</si>
  <si>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</si>
  <si>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</si>
  <si>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</si>
  <si>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</si>
  <si>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</si>
  <si>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</si>
  <si>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</si>
  <si>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</si>
  <si>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</si>
  <si>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</si>
  <si>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</si>
  <si>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</si>
  <si>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</si>
  <si>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</si>
  <si>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</si>
  <si>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</si>
  <si>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</si>
  <si>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</si>
  <si>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</si>
  <si>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</si>
  <si>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</si>
  <si>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</si>
  <si>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</si>
  <si>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</si>
  <si>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</si>
  <si>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</si>
  <si>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</si>
  <si>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</si>
  <si>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</si>
  <si>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</si>
  <si>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</si>
  <si>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</si>
  <si>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</si>
  <si>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</si>
  <si>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</si>
  <si>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</si>
  <si>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</si>
  <si>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</si>
  <si>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</si>
  <si>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</si>
  <si>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</si>
  <si>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</si>
  <si>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</si>
  <si>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</si>
  <si>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</si>
  <si>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</si>
  <si>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</si>
  <si>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</si>
  <si>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</si>
  <si>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</si>
  <si>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</si>
  <si>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</si>
  <si>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</si>
  <si>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</si>
  <si>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</si>
  <si>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</si>
  <si>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</si>
  <si>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</si>
  <si>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</si>
  <si>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</si>
  <si>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</si>
  <si>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</si>
  <si>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</si>
  <si>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</si>
  <si>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</si>
  <si>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</si>
  <si>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</si>
  <si>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</si>
  <si>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</si>
  <si>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</si>
  <si>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</si>
  <si>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</si>
  <si>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</si>
  <si>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</si>
  <si>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</si>
  <si>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</si>
  <si>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</si>
  <si>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</si>
  <si>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</si>
  <si>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</si>
  <si>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</si>
  <si>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</si>
  <si>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</si>
  <si>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</si>
  <si>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</si>
  <si>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</si>
  <si>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</si>
  <si>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</si>
  <si>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</si>
  <si>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</si>
  <si>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</si>
  <si>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</si>
  <si>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</si>
  <si>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</si>
  <si>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</si>
  <si>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</si>
  <si>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</si>
  <si>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</si>
  <si>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</si>
  <si>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</si>
  <si>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</si>
  <si>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</si>
  <si>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</si>
  <si>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</si>
  <si>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</si>
  <si>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</si>
  <si>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</si>
  <si>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</si>
  <si>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</si>
  <si>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</si>
  <si>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</si>
  <si>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</si>
  <si>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</si>
  <si>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</si>
  <si>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</si>
  <si>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</si>
  <si>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</si>
  <si>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</si>
  <si>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</si>
  <si>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</si>
  <si>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</si>
  <si>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</si>
  <si>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</si>
  <si>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</si>
  <si>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</si>
  <si>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</si>
  <si>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</si>
  <si>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</si>
  <si>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</si>
  <si>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</si>
  <si>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</si>
  <si>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</si>
  <si>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</si>
  <si>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</si>
  <si>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</si>
  <si>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</si>
  <si>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</si>
  <si>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</si>
  <si>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</si>
  <si>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</si>
  <si>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</si>
  <si>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</si>
  <si>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</si>
  <si>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</si>
  <si>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</si>
  <si>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</si>
  <si>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</si>
  <si>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</si>
  <si>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</si>
  <si>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</si>
  <si>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</si>
  <si>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</si>
  <si>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</si>
  <si>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</si>
  <si>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</si>
  <si>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</si>
  <si>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</si>
  <si>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</si>
  <si>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</si>
  <si>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</si>
  <si>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</si>
  <si>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</si>
  <si>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</si>
  <si>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</si>
  <si>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</si>
  <si>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</si>
  <si>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</si>
  <si>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</si>
  <si>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</si>
  <si>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</si>
  <si>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</si>
  <si>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</si>
  <si>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</si>
  <si>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</si>
  <si>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</si>
  <si>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</si>
  <si>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</si>
  <si>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</si>
  <si>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</si>
  <si>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</si>
  <si>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</si>
  <si>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</si>
  <si>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</si>
  <si>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</si>
  <si>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</si>
  <si>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</si>
  <si>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</si>
  <si>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</si>
  <si>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</si>
  <si>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</si>
  <si>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</si>
  <si>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</si>
  <si>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</si>
  <si>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</si>
  <si>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</si>
  <si>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</si>
  <si>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</si>
  <si>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</si>
  <si>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</si>
  <si>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</si>
  <si>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</si>
  <si>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</si>
  <si>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</si>
  <si>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</si>
  <si>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</si>
  <si>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</si>
  <si>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</si>
  <si>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</si>
  <si>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</si>
  <si>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</si>
  <si>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</si>
  <si>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</si>
  <si>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</si>
  <si>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</si>
  <si>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</si>
  <si>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</si>
  <si>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</si>
  <si>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</si>
  <si>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</si>
  <si>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</si>
  <si>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</si>
  <si>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</si>
  <si>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</si>
  <si>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</si>
  <si>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</si>
  <si>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</si>
  <si>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</si>
  <si>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</si>
  <si>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</si>
  <si>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</si>
  <si>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</si>
  <si>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</si>
  <si>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</si>
  <si>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</si>
  <si>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</si>
  <si>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</si>
  <si>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</si>
  <si>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</si>
  <si>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</si>
  <si>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</si>
  <si>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</si>
  <si>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</si>
  <si>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</si>
  <si>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</si>
  <si>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</si>
  <si>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</si>
  <si>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</si>
  <si>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</si>
  <si>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</si>
  <si>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</si>
  <si>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</si>
  <si>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</si>
  <si>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</si>
  <si>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</si>
  <si>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</si>
  <si>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</si>
  <si>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</si>
  <si>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</si>
  <si>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</si>
  <si>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</si>
  <si>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</si>
  <si>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</si>
  <si>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</si>
  <si>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</si>
  <si>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</si>
  <si>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</si>
  <si>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</si>
  <si>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</si>
  <si>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</si>
  <si>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</si>
  <si>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</si>
  <si>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</si>
  <si>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</si>
  <si>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</si>
  <si>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</si>
  <si>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</si>
  <si>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</si>
  <si>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</si>
  <si>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</si>
  <si>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</si>
  <si>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</si>
  <si>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</si>
  <si>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</si>
  <si>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</si>
  <si>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</si>
  <si>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</si>
  <si>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</si>
  <si>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</si>
  <si>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</si>
  <si>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</si>
  <si>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</si>
  <si>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</si>
  <si>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</si>
  <si>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</si>
  <si>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</si>
  <si>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</si>
  <si>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</si>
  <si>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</si>
  <si>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</si>
  <si>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</si>
  <si>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</si>
  <si>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</si>
  <si>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</si>
  <si>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</si>
  <si>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</si>
  <si>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</si>
  <si>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</si>
  <si>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</si>
  <si>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</si>
  <si>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</si>
  <si>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</si>
  <si>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</si>
  <si>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</si>
  <si>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</si>
  <si>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</si>
  <si>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</si>
  <si>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</si>
  <si>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</si>
  <si>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</si>
  <si>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</si>
  <si>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</si>
  <si>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</si>
  <si>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</si>
  <si>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</si>
  <si>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</si>
  <si>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</si>
  <si>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</si>
  <si>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</si>
  <si>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</si>
  <si>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</si>
  <si>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</si>
  <si>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</si>
  <si>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</si>
  <si>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</si>
  <si>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</si>
  <si>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</si>
  <si>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</si>
  <si>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</si>
  <si>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</si>
  <si>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</si>
  <si>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</si>
  <si>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</si>
  <si>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</si>
  <si>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</si>
  <si>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</si>
  <si>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</si>
  <si>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</si>
  <si>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</si>
  <si>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</si>
  <si>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</si>
  <si>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</si>
  <si>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</si>
  <si>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</si>
  <si>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</si>
  <si>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</si>
  <si>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</si>
  <si>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</si>
  <si>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</si>
  <si>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</si>
  <si>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</si>
  <si>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</si>
  <si>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</si>
  <si>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</si>
  <si>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</si>
  <si>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</si>
  <si>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</si>
  <si>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</si>
  <si>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</si>
  <si>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</si>
  <si>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</si>
  <si>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</si>
  <si>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</si>
  <si>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</si>
  <si>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</si>
  <si>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</si>
  <si>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</si>
  <si>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</si>
  <si>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</si>
  <si>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</si>
  <si>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</si>
  <si>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</si>
  <si>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</si>
  <si>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</si>
  <si>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</si>
  <si>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</si>
  <si>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</si>
  <si>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</si>
  <si>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</si>
  <si>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</si>
  <si>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</si>
  <si>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</si>
  <si>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</si>
  <si>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</si>
  <si>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</si>
  <si>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</si>
  <si>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</si>
  <si>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</si>
  <si>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</si>
  <si>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</si>
  <si>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</si>
  <si>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</si>
  <si>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</si>
  <si>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</si>
  <si>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</si>
  <si>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</si>
  <si>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</si>
  <si>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</si>
  <si>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</si>
  <si>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</si>
  <si>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</si>
  <si>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</si>
  <si>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</si>
  <si>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</si>
  <si>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</si>
  <si>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</si>
  <si>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</si>
  <si>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</si>
  <si>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</si>
  <si>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</si>
  <si>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</si>
  <si>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</si>
  <si>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</si>
  <si>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</si>
  <si>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</si>
  <si>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</si>
  <si>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</si>
  <si>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</si>
  <si>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</si>
  <si>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</si>
  <si>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</si>
  <si>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</si>
  <si>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</si>
  <si>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</si>
  <si>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</si>
  <si>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</si>
  <si>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</si>
  <si>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</si>
  <si>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</si>
  <si>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</si>
  <si>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</si>
  <si>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</si>
  <si>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</si>
  <si>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</si>
  <si>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</si>
  <si>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</si>
  <si>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</si>
  <si>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</si>
  <si>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</si>
  <si>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</si>
  <si>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</si>
  <si>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</si>
  <si>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</si>
  <si>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</si>
  <si>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</si>
  <si>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</si>
  <si>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</si>
  <si>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</si>
  <si>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</si>
  <si>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</si>
  <si>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</si>
  <si>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</si>
  <si>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</si>
  <si>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</si>
  <si>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</si>
  <si>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</si>
  <si>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</si>
  <si>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</si>
  <si>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</si>
  <si>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</si>
  <si>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</si>
  <si>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</si>
  <si>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</si>
  <si>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</si>
  <si>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</si>
  <si>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</si>
  <si>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</si>
  <si>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</si>
  <si>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</si>
  <si>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</si>
  <si>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</si>
  <si>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</si>
  <si>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</si>
  <si>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</si>
  <si>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</si>
  <si>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</si>
  <si>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</si>
  <si>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</si>
  <si>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</si>
  <si>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</si>
  <si>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</si>
  <si>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</si>
  <si>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</si>
  <si>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</si>
  <si>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</si>
  <si>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</si>
  <si>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</si>
  <si>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</si>
  <si>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</si>
  <si>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</si>
  <si>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</si>
  <si>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</si>
  <si>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</si>
  <si>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</si>
  <si>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</si>
  <si>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</si>
  <si>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</si>
  <si>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</si>
  <si>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</si>
  <si>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</si>
  <si>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</si>
  <si>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</si>
  <si>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</si>
  <si>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</si>
  <si>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</si>
  <si>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</si>
  <si>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</si>
  <si>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</si>
  <si>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</si>
  <si>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</si>
  <si>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</si>
  <si>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</si>
  <si>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</si>
  <si>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</si>
  <si>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</si>
  <si>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</si>
  <si>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</si>
  <si>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</si>
  <si>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</si>
  <si>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</si>
  <si>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</si>
  <si>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</si>
  <si>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</si>
  <si>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</si>
  <si>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</si>
  <si>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</si>
  <si>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</si>
  <si>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</si>
  <si>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</si>
  <si>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</si>
  <si>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</si>
  <si>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</si>
  <si>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</si>
  <si>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</si>
  <si>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</si>
  <si>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</si>
  <si>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</si>
  <si>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</si>
  <si>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</si>
  <si>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</si>
  <si>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</si>
  <si>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</si>
  <si>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</si>
  <si>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</si>
  <si>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</si>
  <si>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</si>
  <si>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</si>
  <si>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</si>
  <si>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</si>
  <si>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</si>
  <si>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</si>
  <si>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</si>
  <si>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</si>
  <si>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</si>
  <si>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</si>
  <si>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</si>
  <si>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</si>
  <si>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</si>
  <si>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</si>
  <si>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</si>
  <si>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</si>
  <si>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</si>
  <si>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</si>
  <si>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</si>
  <si>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</si>
  <si>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</si>
  <si>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</si>
  <si>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</si>
  <si>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</si>
  <si>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</si>
  <si>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</si>
  <si>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</si>
  <si>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</si>
  <si>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</si>
  <si>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</si>
  <si>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</si>
  <si>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</si>
  <si>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</si>
  <si>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</si>
  <si>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</si>
  <si>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</si>
  <si>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</si>
  <si>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</si>
  <si>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</si>
  <si>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</si>
  <si>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</si>
  <si>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</si>
  <si>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</si>
  <si>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</si>
  <si>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</si>
  <si>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</si>
  <si>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</si>
  <si>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</si>
  <si>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</si>
  <si>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</si>
  <si>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</si>
  <si>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</si>
  <si>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</si>
  <si>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</si>
  <si>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</si>
  <si>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</si>
  <si>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</si>
  <si>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</si>
  <si>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</si>
  <si>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</si>
  <si>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</si>
  <si>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</si>
  <si>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</si>
  <si>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</si>
  <si>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</si>
  <si>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</si>
  <si>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</si>
  <si>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</si>
  <si>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</si>
  <si>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</si>
  <si>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</si>
  <si>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</si>
  <si>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</si>
  <si>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</si>
  <si>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</si>
  <si>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</si>
  <si>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</si>
  <si>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</si>
  <si>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</si>
  <si>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</si>
  <si>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</si>
  <si>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</si>
  <si>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</si>
  <si>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</si>
  <si>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</si>
  <si>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</si>
  <si>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</si>
  <si>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</si>
  <si>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</si>
  <si>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</si>
  <si>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</si>
  <si>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</si>
  <si>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</si>
  <si>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</si>
  <si>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</si>
  <si>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</si>
  <si>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</si>
  <si>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</si>
  <si>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</si>
  <si>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</si>
  <si>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</si>
  <si>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</si>
  <si>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</si>
  <si>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</si>
  <si>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</si>
  <si>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</si>
  <si>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</si>
  <si>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</si>
  <si>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</si>
  <si>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</si>
  <si>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</si>
  <si>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</si>
  <si>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</si>
  <si>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</si>
  <si>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</si>
  <si>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</si>
  <si>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</si>
  <si>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</si>
  <si>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</si>
  <si>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</si>
  <si>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</si>
  <si>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</si>
  <si>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</si>
  <si>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</si>
  <si>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</si>
  <si>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</si>
  <si>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</si>
  <si>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</si>
  <si>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</si>
  <si>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</si>
  <si>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</si>
  <si>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</si>
  <si>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</si>
  <si>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</si>
  <si>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</si>
  <si>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</si>
  <si>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</si>
  <si>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</si>
  <si>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</si>
  <si>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</si>
  <si>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</si>
  <si>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</si>
  <si>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</si>
  <si>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</si>
  <si>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</si>
  <si>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</si>
  <si>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</si>
  <si>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</si>
  <si>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</si>
  <si>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</si>
  <si>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</si>
  <si>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</si>
  <si>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</si>
  <si>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</si>
  <si>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</si>
  <si>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</si>
  <si>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</si>
  <si>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</si>
  <si>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</si>
  <si>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</si>
  <si>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</si>
  <si>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</si>
  <si>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</si>
  <si>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</si>
  <si>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</si>
  <si>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</si>
  <si>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</si>
  <si>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</si>
  <si>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</si>
  <si>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</si>
  <si>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</si>
  <si>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</si>
  <si>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</si>
  <si>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</si>
  <si>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</si>
  <si>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</si>
  <si>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</si>
  <si>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</si>
  <si>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</si>
  <si>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</si>
  <si>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</si>
  <si>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</si>
  <si>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</si>
  <si>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</si>
  <si>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</si>
  <si>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</si>
  <si>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</si>
  <si>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</si>
  <si>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</si>
  <si>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</si>
  <si>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</si>
  <si>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</si>
  <si>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</si>
  <si>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</si>
  <si>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</si>
  <si>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</si>
  <si>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</si>
  <si>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</si>
  <si>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</si>
  <si>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</si>
  <si>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</si>
  <si>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</si>
  <si>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</si>
  <si>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</si>
  <si>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</si>
  <si>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</si>
  <si>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</si>
  <si>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</si>
  <si>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</si>
  <si>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</si>
  <si>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</si>
  <si>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</si>
  <si>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</si>
  <si>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</si>
  <si>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</si>
  <si>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</si>
  <si>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</si>
  <si>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</si>
  <si>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</si>
  <si>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</si>
  <si>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</si>
  <si>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</si>
  <si>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</si>
  <si>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</si>
  <si>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</si>
  <si>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</si>
  <si>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</si>
  <si>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</si>
  <si>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</si>
  <si>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</si>
  <si>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</si>
  <si>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</si>
  <si>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</si>
  <si>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</si>
  <si>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</si>
  <si>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</si>
  <si>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</si>
  <si>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</si>
  <si>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</si>
  <si>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</si>
  <si>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</si>
  <si>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</si>
  <si>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</si>
  <si>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</si>
  <si>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</si>
  <si>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</si>
  <si>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</si>
  <si>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</si>
  <si>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</si>
  <si>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</si>
  <si>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</si>
  <si>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</si>
  <si>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</si>
  <si>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</si>
  <si>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</si>
  <si>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</si>
  <si>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</si>
  <si>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</si>
  <si>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</si>
  <si>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</si>
  <si>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</si>
  <si>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</si>
  <si>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</si>
  <si>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</si>
  <si>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</si>
  <si>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</si>
  <si>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</si>
  <si>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</si>
  <si>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</si>
  <si>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</si>
  <si>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</si>
  <si>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</si>
  <si>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</si>
  <si>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</si>
  <si>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</si>
  <si>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</si>
  <si>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</si>
  <si>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</si>
  <si>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</si>
  <si>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</si>
  <si>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</si>
  <si>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</si>
  <si>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</si>
  <si>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</si>
  <si>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</si>
  <si>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</si>
  <si>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</si>
  <si>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</si>
  <si>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</si>
  <si>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</si>
  <si>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</si>
  <si>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</si>
  <si>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</si>
  <si>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</si>
  <si>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</si>
  <si>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</si>
  <si>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</si>
  <si>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</si>
  <si>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</si>
  <si>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</si>
  <si>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</si>
  <si>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</si>
  <si>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</si>
  <si>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</si>
  <si>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</si>
  <si>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</si>
  <si>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</si>
  <si>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</si>
  <si>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</si>
  <si>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</si>
  <si>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</si>
  <si>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</si>
  <si>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</si>
  <si>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</si>
  <si>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</si>
  <si>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</si>
  <si>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</si>
  <si>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</si>
  <si>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</si>
  <si>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</si>
  <si>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</si>
  <si>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</si>
  <si>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</si>
  <si>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</si>
  <si>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</si>
  <si>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</si>
  <si>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</si>
  <si>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</si>
  <si>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</si>
  <si>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</si>
  <si>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</si>
  <si>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</si>
  <si>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</si>
  <si>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</si>
  <si>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</si>
  <si>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</si>
  <si>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</si>
  <si>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</si>
  <si>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</si>
  <si>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</si>
  <si>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</si>
  <si>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</si>
  <si>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</si>
  <si>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</si>
  <si>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</si>
  <si>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</si>
  <si>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</si>
  <si>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</si>
  <si>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</si>
  <si>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</si>
  <si>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</si>
  <si>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</si>
  <si>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</si>
  <si>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</si>
  <si>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</si>
  <si>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</si>
  <si>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</si>
  <si>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</si>
  <si>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</si>
  <si>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</si>
  <si>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</si>
  <si>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</si>
  <si>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</si>
  <si>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</si>
  <si>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</si>
  <si>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</si>
  <si>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</si>
  <si>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</si>
  <si>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</si>
  <si>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</si>
  <si>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</si>
  <si>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</si>
  <si>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</si>
  <si>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</si>
  <si>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</si>
  <si>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</si>
  <si>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</si>
  <si>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</si>
  <si>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</si>
  <si>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</si>
  <si>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</si>
  <si>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</si>
  <si>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</si>
  <si>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</si>
  <si>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</si>
  <si>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</si>
  <si>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</si>
  <si>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</si>
  <si>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</si>
  <si>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</si>
  <si>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</si>
  <si>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</si>
  <si>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</si>
  <si>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</si>
  <si>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</si>
  <si>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</si>
  <si>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</si>
  <si>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</si>
  <si>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</si>
  <si>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</si>
  <si>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</si>
  <si>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</si>
  <si>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</si>
  <si>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</si>
  <si>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</si>
  <si>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</si>
  <si>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</si>
  <si>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</si>
  <si>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</si>
  <si>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</si>
  <si>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</si>
  <si>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</si>
  <si>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</si>
  <si>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</si>
  <si>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</si>
  <si>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</si>
  <si>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</si>
  <si>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</si>
  <si>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</si>
  <si>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</si>
  <si>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</si>
  <si>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</si>
  <si>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</si>
  <si>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</si>
  <si>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</si>
  <si>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</si>
  <si>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</si>
  <si>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</si>
  <si>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</si>
  <si>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</si>
  <si>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</si>
  <si>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</si>
  <si>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</si>
  <si>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</si>
  <si>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</si>
  <si>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</si>
  <si>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</si>
  <si>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</si>
  <si>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</si>
  <si>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</si>
  <si>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</si>
  <si>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</si>
  <si>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</si>
  <si>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</si>
  <si>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</si>
  <si>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</si>
  <si>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</si>
  <si>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</si>
  <si>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</si>
  <si>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</si>
  <si>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</si>
  <si>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</si>
  <si>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</si>
  <si>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</si>
  <si>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</si>
  <si>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</si>
  <si>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</si>
  <si>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</si>
  <si>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</si>
  <si>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</si>
  <si>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</si>
  <si>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</si>
  <si>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</si>
  <si>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</si>
  <si>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</si>
  <si>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</si>
  <si>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</si>
  <si>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</si>
  <si>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</si>
  <si>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</si>
  <si>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</si>
  <si>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</si>
  <si>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</si>
  <si>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</si>
  <si>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</si>
  <si>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</si>
  <si>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</si>
  <si>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</si>
  <si>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</si>
  <si>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</si>
  <si>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</si>
  <si>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</si>
  <si>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</si>
  <si>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</si>
  <si>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</si>
  <si>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</si>
  <si>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</si>
  <si>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</si>
  <si>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</si>
  <si>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</si>
  <si>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</si>
  <si>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</si>
  <si>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</si>
  <si>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</si>
  <si>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</si>
  <si>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</si>
  <si>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</si>
  <si>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</si>
  <si>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</si>
  <si>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</si>
  <si>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</si>
  <si>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</si>
  <si>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</si>
  <si>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</si>
  <si>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</si>
  <si>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</si>
  <si>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</si>
  <si>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</si>
  <si>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</si>
  <si>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</si>
  <si>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</si>
  <si>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</si>
  <si>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</si>
  <si>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</si>
  <si>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</si>
  <si>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</si>
  <si>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</si>
  <si>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</si>
  <si>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</si>
  <si>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</si>
  <si>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</si>
  <si>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</si>
  <si>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</si>
  <si>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</si>
  <si>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</si>
  <si>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</si>
  <si>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</si>
  <si>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</si>
  <si>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</si>
  <si>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</si>
  <si>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</si>
  <si>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</si>
  <si>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</si>
  <si>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</si>
  <si>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</si>
  <si>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</si>
  <si>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</si>
  <si>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</si>
  <si>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</si>
  <si>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</si>
  <si>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</si>
  <si>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</si>
  <si>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</si>
  <si>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</si>
  <si>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</si>
  <si>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</si>
  <si>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</si>
  <si>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</si>
  <si>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</si>
  <si>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</si>
  <si>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</si>
  <si>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</si>
  <si>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</si>
  <si>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</si>
  <si>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</si>
  <si>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</si>
  <si>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</si>
  <si>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</si>
  <si>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</si>
  <si>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</si>
  <si>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</si>
  <si>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</si>
  <si>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</si>
  <si>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</si>
  <si>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</si>
  <si>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</si>
  <si>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</si>
  <si>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</si>
  <si>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</si>
  <si>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</si>
  <si>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</si>
  <si>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</si>
  <si>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</si>
  <si>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</si>
  <si>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</si>
  <si>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</si>
  <si>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</si>
  <si>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</si>
  <si>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</si>
  <si>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</si>
  <si>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</si>
  <si>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</si>
  <si>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</si>
  <si>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</si>
  <si>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</si>
  <si>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</si>
  <si>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</si>
  <si>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</si>
  <si>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</si>
  <si>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</si>
  <si>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</si>
  <si>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</si>
  <si>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</si>
  <si>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</si>
  <si>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</si>
  <si>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</si>
  <si>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</si>
  <si>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</si>
  <si>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</si>
  <si>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</si>
  <si>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</si>
  <si>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</si>
  <si>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</si>
  <si>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</si>
  <si>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</si>
  <si>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</si>
  <si>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</si>
  <si>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</si>
  <si>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</si>
  <si>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</si>
  <si>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</si>
  <si>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</si>
  <si>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</si>
  <si>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</si>
  <si>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</si>
  <si>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</si>
  <si>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</si>
  <si>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</si>
  <si>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</si>
  <si>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</si>
  <si>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</si>
  <si>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</si>
  <si>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</si>
  <si>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</si>
  <si>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</si>
  <si>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</si>
  <si>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</si>
  <si>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</si>
  <si>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</si>
  <si>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</si>
  <si>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</si>
  <si>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</si>
  <si>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</si>
  <si>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</si>
  <si>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</si>
  <si>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</si>
  <si>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</si>
  <si>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</si>
  <si>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</si>
  <si>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</si>
  <si>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</si>
  <si>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</si>
  <si>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</si>
  <si>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</si>
  <si>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</si>
  <si>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</si>
  <si>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</si>
  <si>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</si>
  <si>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</si>
  <si>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</si>
  <si>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</si>
  <si>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</si>
  <si>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</si>
  <si>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</si>
  <si>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</si>
  <si>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</si>
  <si>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</si>
  <si>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</si>
  <si>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</si>
  <si>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</si>
  <si>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</si>
  <si>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</si>
  <si>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</si>
  <si>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</si>
  <si>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</si>
  <si>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</si>
  <si>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</si>
  <si>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</si>
  <si>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</si>
  <si>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</si>
  <si>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</si>
  <si>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</si>
  <si>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</si>
  <si>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</si>
  <si>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</si>
  <si>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</si>
  <si>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</si>
  <si>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</si>
  <si>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</si>
  <si>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</si>
  <si>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</si>
  <si>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</si>
  <si>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</si>
  <si>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</si>
  <si>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</si>
  <si>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</si>
  <si>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</si>
  <si>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</si>
  <si>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</si>
  <si>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</si>
  <si>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</si>
  <si>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</si>
  <si>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</si>
  <si>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</si>
  <si>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</si>
  <si>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</si>
  <si>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</si>
  <si>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</si>
  <si>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</si>
  <si>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</si>
  <si>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</si>
  <si>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</si>
  <si>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</si>
  <si>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</si>
  <si>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</si>
  <si>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</si>
  <si>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</si>
  <si>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</si>
  <si>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</si>
  <si>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</si>
  <si>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</si>
  <si>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</si>
  <si>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</si>
  <si>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</si>
  <si>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</si>
  <si>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</si>
  <si>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</si>
  <si>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</si>
  <si>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</si>
  <si>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</si>
  <si>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</si>
  <si>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</si>
  <si>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</si>
  <si>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</si>
  <si>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</si>
  <si>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</si>
  <si>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</si>
  <si>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</si>
  <si>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</si>
  <si>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</si>
  <si>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</si>
  <si>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</si>
  <si>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</si>
  <si>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</si>
  <si>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</si>
  <si>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</si>
  <si>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</si>
  <si>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</si>
  <si>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</si>
  <si>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</si>
  <si>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</si>
  <si>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</si>
  <si>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</si>
  <si>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</si>
  <si>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</si>
  <si>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</si>
  <si>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</si>
  <si>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</si>
  <si>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</si>
  <si>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</si>
  <si>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</si>
  <si>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</si>
  <si>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</si>
  <si>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</si>
  <si>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</si>
  <si>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</si>
  <si>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</si>
  <si>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</si>
  <si>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</si>
  <si>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</si>
  <si>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</si>
  <si>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</si>
  <si>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</si>
  <si>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</si>
  <si>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</si>
  <si>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</si>
  <si>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</si>
  <si>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</si>
  <si>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</si>
  <si>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</si>
  <si>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</si>
  <si>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</si>
  <si>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</si>
  <si>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</si>
  <si>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</si>
  <si>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</si>
  <si>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</si>
  <si>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</si>
  <si>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</si>
  <si>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</si>
  <si>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</si>
  <si>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</si>
  <si>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</si>
  <si>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</si>
  <si>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</si>
  <si>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</si>
  <si>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</si>
  <si>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</si>
  <si>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</si>
  <si>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</si>
  <si>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</si>
  <si>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</si>
  <si>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</si>
  <si>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</si>
  <si>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</si>
  <si>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</si>
  <si>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</si>
  <si>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</si>
  <si>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</si>
  <si>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</si>
  <si>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</si>
  <si>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</si>
  <si>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</si>
  <si>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</si>
  <si>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</si>
  <si>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</si>
  <si>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</si>
  <si>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</si>
  <si>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</si>
  <si>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</si>
  <si>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</si>
  <si>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</si>
  <si>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</si>
  <si>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</si>
  <si>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</si>
  <si>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</si>
  <si>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</si>
  <si>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</si>
  <si>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</si>
  <si>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</si>
  <si>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</si>
  <si>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</si>
  <si>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</si>
  <si>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</si>
  <si>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</si>
  <si>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</si>
  <si>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</si>
  <si>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</si>
  <si>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</si>
  <si>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</si>
  <si>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</si>
  <si>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</si>
  <si>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</si>
  <si>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</si>
  <si>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</si>
  <si>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</si>
  <si>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</si>
  <si>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</si>
  <si>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</si>
  <si>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</si>
  <si>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</si>
  <si>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</si>
  <si>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</si>
  <si>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</si>
  <si>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</si>
  <si>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</si>
  <si>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</si>
  <si>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</si>
  <si>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</si>
  <si>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</si>
  <si>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</si>
  <si>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</si>
  <si>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</si>
  <si>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</si>
  <si>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</si>
  <si>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</si>
  <si>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</si>
  <si>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</si>
  <si>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</si>
  <si>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</si>
  <si>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</si>
  <si>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</si>
  <si>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</si>
  <si>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</si>
  <si>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</si>
  <si>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</si>
  <si>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</si>
  <si>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</si>
  <si>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</si>
  <si>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</si>
  <si>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</si>
  <si>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</si>
  <si>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</si>
  <si>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</si>
  <si>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</si>
  <si>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</si>
  <si>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</si>
  <si>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</si>
  <si>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</si>
  <si>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</si>
  <si>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</si>
  <si>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</si>
  <si>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</si>
  <si>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</si>
  <si>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</si>
  <si>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</si>
  <si>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</si>
  <si>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</si>
  <si>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</si>
  <si>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</si>
  <si>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</si>
  <si>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</si>
  <si>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</si>
  <si>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</si>
  <si>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</si>
  <si>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</si>
  <si>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</si>
  <si>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</si>
  <si>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</si>
  <si>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</si>
  <si>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</si>
  <si>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</si>
  <si>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</si>
  <si>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</si>
  <si>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</si>
  <si>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</si>
  <si>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</si>
  <si>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</si>
  <si>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</si>
  <si>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</si>
  <si>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</si>
  <si>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</si>
  <si>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</si>
  <si>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</si>
  <si>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</si>
  <si>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</si>
  <si>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</si>
  <si>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</si>
  <si>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</si>
  <si>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</si>
  <si>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</si>
  <si>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</si>
  <si>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</si>
  <si>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</si>
  <si>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</si>
  <si>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</si>
  <si>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</si>
  <si>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</si>
  <si>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</si>
  <si>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</si>
  <si>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</si>
  <si>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</si>
  <si>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</si>
  <si>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</si>
  <si>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</si>
  <si>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</si>
  <si>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</si>
  <si>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</si>
  <si>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</si>
  <si>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</si>
  <si>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</si>
  <si>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</si>
  <si>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</si>
  <si>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</si>
  <si>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</si>
  <si>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</si>
  <si>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</si>
  <si>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</si>
  <si>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</si>
  <si>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</si>
  <si>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</si>
  <si>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</si>
  <si>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</si>
  <si>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</si>
  <si>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</si>
  <si>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</si>
  <si>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</si>
  <si>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</si>
  <si>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</si>
  <si>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</si>
  <si>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</si>
  <si>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</si>
  <si>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</si>
  <si>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</si>
  <si>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</si>
  <si>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</si>
  <si>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</si>
  <si>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</si>
  <si>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</si>
  <si>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</si>
  <si>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</si>
  <si>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</si>
  <si>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</si>
  <si>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</si>
  <si>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</si>
  <si>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</si>
  <si>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</si>
  <si>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</si>
  <si>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</si>
  <si>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</si>
  <si>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</si>
  <si>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</si>
  <si>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</si>
  <si>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</si>
  <si>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</si>
  <si>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</si>
  <si>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</si>
  <si>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</si>
  <si>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</si>
  <si>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</si>
  <si>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</si>
  <si>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</si>
  <si>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</si>
  <si>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</si>
  <si>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</si>
  <si>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</si>
  <si>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</si>
  <si>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</si>
  <si>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</si>
  <si>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</si>
  <si>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</si>
  <si>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</si>
  <si>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</si>
  <si>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</si>
  <si>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</si>
  <si>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</si>
  <si>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</si>
  <si>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</si>
  <si>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</si>
  <si>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</si>
  <si>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</si>
  <si>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</si>
  <si>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</si>
  <si>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</si>
  <si>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</si>
  <si>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</si>
  <si>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</si>
  <si>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</si>
  <si>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</si>
  <si>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</si>
  <si>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</si>
  <si>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</si>
  <si>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</si>
  <si>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</si>
  <si>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</si>
  <si>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</si>
  <si>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</si>
  <si>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</si>
  <si>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</si>
  <si>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</si>
  <si>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</si>
  <si>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</si>
  <si>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</si>
  <si>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</si>
  <si>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</si>
  <si>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</si>
  <si>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</si>
  <si>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</si>
  <si>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</si>
  <si>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</si>
  <si>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</si>
  <si>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</si>
  <si>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</si>
  <si>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</si>
  <si>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</si>
  <si>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</si>
  <si>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</si>
  <si>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</si>
  <si>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</si>
  <si>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</si>
  <si>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</si>
  <si>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</si>
  <si>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</si>
  <si>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</si>
  <si>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</si>
  <si>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</si>
  <si>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</si>
  <si>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</si>
  <si>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</si>
  <si>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</si>
  <si>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</si>
  <si>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</si>
  <si>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</si>
  <si>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</si>
  <si>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</si>
  <si>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</si>
  <si>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</si>
  <si>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</si>
  <si>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</si>
  <si>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</si>
  <si>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</si>
  <si>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</si>
  <si>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</si>
  <si>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</si>
  <si>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</si>
  <si>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</si>
  <si>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</si>
  <si>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</si>
  <si>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</si>
  <si>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</si>
  <si>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</si>
  <si>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</si>
  <si>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</si>
  <si>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</si>
  <si>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</si>
  <si>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</si>
  <si>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</si>
  <si>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</si>
  <si>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</si>
  <si>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</si>
  <si>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</si>
  <si>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</si>
  <si>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</si>
  <si>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</si>
  <si>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</si>
  <si>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</si>
  <si>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</si>
  <si>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</si>
  <si>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</si>
  <si>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</si>
  <si>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</si>
  <si>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</si>
  <si>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</si>
  <si>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</si>
  <si>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</si>
  <si>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</si>
  <si>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</si>
  <si>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</si>
  <si>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</si>
  <si>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</si>
  <si>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</si>
  <si>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</si>
  <si>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</si>
  <si>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</si>
  <si>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</si>
  <si>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</si>
  <si>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</si>
  <si>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</si>
  <si>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</si>
  <si>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</si>
  <si>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</si>
  <si>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</si>
  <si>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</si>
  <si>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</si>
  <si>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</si>
  <si>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</si>
  <si>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</si>
  <si>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</si>
  <si>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</si>
  <si>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</si>
  <si>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</si>
  <si>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</si>
  <si>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</si>
  <si>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</si>
  <si>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</si>
  <si>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</si>
  <si>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</si>
  <si>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</si>
  <si>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</si>
  <si>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</si>
  <si>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</si>
  <si>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</si>
  <si>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</si>
  <si>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</si>
  <si>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</si>
  <si>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</si>
  <si>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</si>
  <si>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</si>
  <si>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</si>
  <si>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</si>
  <si>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</si>
  <si>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</si>
  <si>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</si>
  <si>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</si>
  <si>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</si>
  <si>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</si>
  <si>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</si>
  <si>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</si>
  <si>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</si>
  <si>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</si>
  <si>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</si>
  <si>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</si>
  <si>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</si>
  <si>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</si>
  <si>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</si>
  <si>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</si>
  <si>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</si>
  <si>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</si>
  <si>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</si>
  <si>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</si>
  <si>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</si>
  <si>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</si>
  <si>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</si>
  <si>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</si>
  <si>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</si>
  <si>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</si>
  <si>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</si>
  <si>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</si>
  <si>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</si>
  <si>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</si>
  <si>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</si>
  <si>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</si>
  <si>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</si>
  <si>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</si>
  <si>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</si>
  <si>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</si>
  <si>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</si>
  <si>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</si>
  <si>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</si>
  <si>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</si>
  <si>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</si>
  <si>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</si>
  <si>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</si>
  <si>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</si>
  <si>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</si>
  <si>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</si>
  <si>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</si>
  <si>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</si>
  <si>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</si>
  <si>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</si>
  <si>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</si>
  <si>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</si>
  <si>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</si>
  <si>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</si>
  <si>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</si>
  <si>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</si>
  <si>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</si>
  <si>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</si>
  <si>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</si>
  <si>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</si>
  <si>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</si>
  <si>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</si>
  <si>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</si>
  <si>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</si>
  <si>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</si>
  <si>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</si>
  <si>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</si>
  <si>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</si>
  <si>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</si>
  <si>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</si>
  <si>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</si>
  <si>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</si>
  <si>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</si>
  <si>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</si>
  <si>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</si>
  <si>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</si>
  <si>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</si>
  <si>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</si>
  <si>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</si>
  <si>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</si>
  <si>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</si>
  <si>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</si>
  <si>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</si>
  <si>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</si>
  <si>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</si>
  <si>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</si>
  <si>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</si>
  <si>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</si>
  <si>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</si>
  <si>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</si>
  <si>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</si>
  <si>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</si>
  <si>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</si>
  <si>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</si>
  <si>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</si>
  <si>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</si>
  <si>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</si>
  <si>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</si>
  <si>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</si>
  <si>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</si>
  <si>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</si>
  <si>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</si>
  <si>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</si>
  <si>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</si>
  <si>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</si>
  <si>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</si>
  <si>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</si>
  <si>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</si>
  <si>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</si>
  <si>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</si>
  <si>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</si>
  <si>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</si>
  <si>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</si>
  <si>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</si>
  <si>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</si>
  <si>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</si>
  <si>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</si>
  <si>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</si>
  <si>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</si>
  <si>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</si>
  <si>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</si>
  <si>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</si>
  <si>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</si>
  <si>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</si>
  <si>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</si>
  <si>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</si>
  <si>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</si>
  <si>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</si>
  <si>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</si>
  <si>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</si>
  <si>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</si>
  <si>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</si>
  <si>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</si>
  <si>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</si>
  <si>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</si>
  <si>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</si>
  <si>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</si>
  <si>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</si>
  <si>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</si>
  <si>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</si>
  <si>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</si>
  <si>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</si>
  <si>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</si>
  <si>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</si>
  <si>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</si>
  <si>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</si>
  <si>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</si>
  <si>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</si>
  <si>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</si>
  <si>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</si>
  <si>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</si>
  <si>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</si>
  <si>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</si>
  <si>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</si>
  <si>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</si>
  <si>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</si>
  <si>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</si>
  <si>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</si>
  <si>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</si>
  <si>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</si>
  <si>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</si>
  <si>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</si>
  <si>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</si>
  <si>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</si>
  <si>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</si>
  <si>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</si>
  <si>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</si>
  <si>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</si>
  <si>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</si>
  <si>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</si>
  <si>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</si>
  <si>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</si>
  <si>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</si>
  <si>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</si>
  <si>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</si>
  <si>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</si>
  <si>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</si>
  <si>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</si>
  <si>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</si>
  <si>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</si>
  <si>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</si>
  <si>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</si>
  <si>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</si>
  <si>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</si>
  <si>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</si>
  <si>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</si>
  <si>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</si>
  <si>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</si>
  <si>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</si>
  <si>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</si>
  <si>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</si>
  <si>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</si>
  <si>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</si>
  <si>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</si>
  <si>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</si>
  <si>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</si>
  <si>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</si>
  <si>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</si>
  <si>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</si>
  <si>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</si>
  <si>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</si>
  <si>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</si>
  <si>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</si>
  <si>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</si>
  <si>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</si>
  <si>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</si>
  <si>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</si>
  <si>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</si>
  <si>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</si>
  <si>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</si>
  <si>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</si>
  <si>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</si>
  <si>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</si>
  <si>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</si>
  <si>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</si>
  <si>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</si>
  <si>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</si>
  <si>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</si>
  <si>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</si>
  <si>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</si>
  <si>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</si>
  <si>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</si>
  <si>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</si>
  <si>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</si>
  <si>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</si>
  <si>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</si>
  <si>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</si>
  <si>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</si>
  <si>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</si>
  <si>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</si>
  <si>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</si>
  <si>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</si>
  <si>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</si>
  <si>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</si>
  <si>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</si>
  <si>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</si>
  <si>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</si>
  <si>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</si>
  <si>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</si>
  <si>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</si>
  <si>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</si>
  <si>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</si>
  <si>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</si>
  <si>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</si>
  <si>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</si>
  <si>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</si>
  <si>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</si>
  <si>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</si>
  <si>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</si>
  <si>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</si>
  <si>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</si>
  <si>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</si>
  <si>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</si>
  <si>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</si>
  <si>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</si>
  <si>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</si>
  <si>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</si>
  <si>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</si>
  <si>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</si>
  <si>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</si>
  <si>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</si>
  <si>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</si>
  <si>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</si>
  <si>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</si>
  <si>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</si>
  <si>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</si>
  <si>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</si>
  <si>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</si>
  <si>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</si>
  <si>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</si>
  <si>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</si>
  <si>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</si>
  <si>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</si>
  <si>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</si>
  <si>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</si>
  <si>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</si>
  <si>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</si>
  <si>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</si>
  <si>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</si>
  <si>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</si>
  <si>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</si>
  <si>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</si>
  <si>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</si>
  <si>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</si>
  <si>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</si>
  <si>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</si>
  <si>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</si>
  <si>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</si>
  <si>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</si>
  <si>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</si>
  <si>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</si>
  <si>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</si>
  <si>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</si>
  <si>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</si>
  <si>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</si>
  <si>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</si>
  <si>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</si>
  <si>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</si>
  <si>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</si>
  <si>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</si>
  <si>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</si>
  <si>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</si>
  <si>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</si>
  <si>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</si>
  <si>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</si>
  <si>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</si>
  <si>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</si>
  <si>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</si>
  <si>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</si>
  <si>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</si>
  <si>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</si>
  <si>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</si>
  <si>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</si>
  <si>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</si>
  <si>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</si>
  <si>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</si>
  <si>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</si>
  <si>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</si>
  <si>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</si>
  <si>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</si>
  <si>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</si>
  <si>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</si>
  <si>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</si>
  <si>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</si>
  <si>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</si>
  <si>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</si>
  <si>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</si>
  <si>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</si>
  <si>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</si>
  <si>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</si>
  <si>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</si>
  <si>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</si>
  <si>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</si>
  <si>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</si>
  <si>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</si>
  <si>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</si>
  <si>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</si>
  <si>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</si>
  <si>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</si>
  <si>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</si>
  <si>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</si>
  <si>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</si>
  <si>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</si>
  <si>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</si>
  <si>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</si>
  <si>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</si>
  <si>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</si>
  <si>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</si>
  <si>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</si>
  <si>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</si>
  <si>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</si>
  <si>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</si>
  <si>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</si>
  <si>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</si>
  <si>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</si>
  <si>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</si>
  <si>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</si>
  <si>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</si>
  <si>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</si>
  <si>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</si>
  <si>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</si>
  <si>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</si>
  <si>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</si>
  <si>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</si>
  <si>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</si>
  <si>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</si>
  <si>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</si>
  <si>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</si>
  <si>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</si>
  <si>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</si>
  <si>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</si>
  <si>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</si>
  <si>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</si>
  <si>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</si>
  <si>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</si>
  <si>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</si>
  <si>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</si>
  <si>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</si>
  <si>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</si>
  <si>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</si>
  <si>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</si>
  <si>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</si>
  <si>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</si>
  <si>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</si>
  <si>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</si>
  <si>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</si>
  <si>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</si>
  <si>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</si>
  <si>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</si>
  <si>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</si>
  <si>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</si>
  <si>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</si>
  <si>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</si>
  <si>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</si>
  <si>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</si>
  <si>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</si>
  <si>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</si>
  <si>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</si>
  <si>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</si>
  <si>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</si>
  <si>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</si>
  <si>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</si>
  <si>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</si>
  <si>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</si>
  <si>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</si>
  <si>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</si>
  <si>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</si>
  <si>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</si>
  <si>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</si>
  <si>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</si>
  <si>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</si>
  <si>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</si>
  <si>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</si>
  <si>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</si>
  <si>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</si>
  <si>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</si>
  <si>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</si>
  <si>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</si>
  <si>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</si>
  <si>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</si>
  <si>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</si>
  <si>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</si>
  <si>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</si>
  <si>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</si>
  <si>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</si>
  <si>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</si>
  <si>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</si>
  <si>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</si>
  <si>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</si>
  <si>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</si>
  <si>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</si>
  <si>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</si>
  <si>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</si>
  <si>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</si>
  <si>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</si>
  <si>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</si>
  <si>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</si>
  <si>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</si>
  <si>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</si>
  <si>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</si>
  <si>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</si>
  <si>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</si>
  <si>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</si>
  <si>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</si>
  <si>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</si>
  <si>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</si>
  <si>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</si>
  <si>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</si>
  <si>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</si>
  <si>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</si>
  <si>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</si>
  <si>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</si>
  <si>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</si>
  <si>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</si>
  <si>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</si>
  <si>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</si>
  <si>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</si>
  <si>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</si>
  <si>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</si>
  <si>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</si>
  <si>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</si>
  <si>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</si>
  <si>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</si>
  <si>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</si>
  <si>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</si>
  <si>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</si>
  <si>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</si>
  <si>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</si>
  <si>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</si>
  <si>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</si>
  <si>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</si>
  <si>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</si>
  <si>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</si>
  <si>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</si>
  <si>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</si>
  <si>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</si>
  <si>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</si>
  <si>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</si>
  <si>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</si>
  <si>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</si>
  <si>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</si>
  <si>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</si>
  <si>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</si>
  <si>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</si>
  <si>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</si>
  <si>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</si>
  <si>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</si>
  <si>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</si>
  <si>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</si>
  <si>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</si>
  <si>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</si>
  <si>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</si>
  <si>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</si>
  <si>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</si>
  <si>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</si>
  <si>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</si>
  <si>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</si>
  <si>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</si>
  <si>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</si>
  <si>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</si>
  <si>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</si>
  <si>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</si>
  <si>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</si>
  <si>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</si>
  <si>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</si>
  <si>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</si>
  <si>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</si>
  <si>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</si>
  <si>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</si>
  <si>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</si>
  <si>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</si>
  <si>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</si>
  <si>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</si>
  <si>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</si>
  <si>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</si>
  <si>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</si>
  <si>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</si>
  <si>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</si>
  <si>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</si>
  <si>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</si>
  <si>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</si>
  <si>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</si>
  <si>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</si>
  <si>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</si>
  <si>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</si>
  <si>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</si>
  <si>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</si>
  <si>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</si>
  <si>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</si>
  <si>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</si>
  <si>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</si>
  <si>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</si>
  <si>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</si>
  <si>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</si>
  <si>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</si>
  <si>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</si>
  <si>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</si>
  <si>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</si>
  <si>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</si>
  <si>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</si>
  <si>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</si>
  <si>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</si>
  <si>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</si>
  <si>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</si>
  <si>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</si>
  <si>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</si>
  <si>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</si>
  <si>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</si>
  <si>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</si>
  <si>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</si>
  <si>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</si>
  <si>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</si>
  <si>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</si>
  <si>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</si>
  <si>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</si>
  <si>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</si>
  <si>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</si>
  <si>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</si>
  <si>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</si>
  <si>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</si>
  <si>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</si>
  <si>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</si>
  <si>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</si>
  <si>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</si>
  <si>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</si>
  <si>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</si>
  <si>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</si>
  <si>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</si>
  <si>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</si>
  <si>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</si>
  <si>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</si>
  <si>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</si>
  <si>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</si>
  <si>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</si>
  <si>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</si>
  <si>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</si>
  <si>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</si>
  <si>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</si>
  <si>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</si>
  <si>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</si>
  <si>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</si>
  <si>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</si>
  <si>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</si>
  <si>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</si>
  <si>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</si>
  <si>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</si>
  <si>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</si>
  <si>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</si>
  <si>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</si>
  <si>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</si>
  <si>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</si>
  <si>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</si>
  <si>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</si>
  <si>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</si>
  <si>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</si>
  <si>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</si>
  <si>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</si>
  <si>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</si>
  <si>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</si>
  <si>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</si>
  <si>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</si>
  <si>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</si>
  <si>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</si>
  <si>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</si>
  <si>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</si>
  <si>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</si>
  <si>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</si>
  <si>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</si>
  <si>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</si>
  <si>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</si>
  <si>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</si>
  <si>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</si>
  <si>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</si>
  <si>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</si>
  <si>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</si>
  <si>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</si>
  <si>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</si>
  <si>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</si>
  <si>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</si>
  <si>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</si>
  <si>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</si>
  <si>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</si>
  <si>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</si>
  <si>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</si>
  <si>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</si>
  <si>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</si>
  <si>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</si>
  <si>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</si>
  <si>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</si>
  <si>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</si>
  <si>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</si>
  <si>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</si>
  <si>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</si>
  <si>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</si>
  <si>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</si>
  <si>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</si>
  <si>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</si>
  <si>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</si>
  <si>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</si>
  <si>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</si>
  <si>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</si>
  <si>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</si>
  <si>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</si>
  <si>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</si>
  <si>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</si>
  <si>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</si>
  <si>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</si>
  <si>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</si>
  <si>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</si>
  <si>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</si>
  <si>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</si>
  <si>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</si>
  <si>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</si>
  <si>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</si>
  <si>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</si>
  <si>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</si>
  <si>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</si>
  <si>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</si>
  <si>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</si>
  <si>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</si>
  <si>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</si>
  <si>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</si>
  <si>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</si>
  <si>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</si>
  <si>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</si>
  <si>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</si>
  <si>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</si>
  <si>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</si>
  <si>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</si>
  <si>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</si>
  <si>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</si>
  <si>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</si>
  <si>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</si>
  <si>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</si>
  <si>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</si>
  <si>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</si>
  <si>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</si>
  <si>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</si>
  <si>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</si>
  <si>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</si>
  <si>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</si>
  <si>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</si>
  <si>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</si>
  <si>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</si>
  <si>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</si>
  <si>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</si>
  <si>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</si>
  <si>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</si>
  <si>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</si>
  <si>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</si>
  <si>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</si>
  <si>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</si>
  <si>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</si>
  <si>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</si>
  <si>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</si>
  <si>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</si>
  <si>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</si>
  <si>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</si>
  <si>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</si>
  <si>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</si>
  <si>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</si>
  <si>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</si>
  <si>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</si>
  <si>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</si>
  <si>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</si>
  <si>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</si>
  <si>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</si>
  <si>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</si>
  <si>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</si>
  <si>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</si>
  <si>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</si>
  <si>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</si>
  <si>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</si>
  <si>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</si>
  <si>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</si>
  <si>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</si>
  <si>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</si>
  <si>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</si>
  <si>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</si>
  <si>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</si>
  <si>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</si>
  <si>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</si>
  <si>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</si>
  <si>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</si>
  <si>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</si>
  <si>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</si>
  <si>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</si>
  <si>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</si>
  <si>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</si>
  <si>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</si>
  <si>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</si>
  <si>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</si>
  <si>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</si>
  <si>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</si>
  <si>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</si>
  <si>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</si>
  <si>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</si>
  <si>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</si>
  <si>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</si>
  <si>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</si>
  <si>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</si>
  <si>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</si>
  <si>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</si>
  <si>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</si>
  <si>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</si>
  <si>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</si>
  <si>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</si>
  <si>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</si>
  <si>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</si>
  <si>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</si>
  <si>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</si>
  <si>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</si>
  <si>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</si>
  <si>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</si>
  <si>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</si>
  <si>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</si>
  <si>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</si>
  <si>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</si>
  <si>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</si>
  <si>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</si>
  <si>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</si>
  <si>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</si>
  <si>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</si>
  <si>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</si>
  <si>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</si>
  <si>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</si>
  <si>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</si>
  <si>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</si>
  <si>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</si>
  <si>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</si>
  <si>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</si>
  <si>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</si>
  <si>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</si>
  <si>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</si>
  <si>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</si>
  <si>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</si>
  <si>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</si>
  <si>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</si>
  <si>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</si>
  <si>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</si>
  <si>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</si>
  <si>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</si>
  <si>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</si>
  <si>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</si>
  <si>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</si>
  <si>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</si>
  <si>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</si>
  <si>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</si>
  <si>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</si>
  <si>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</si>
  <si>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</si>
  <si>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</si>
  <si>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</si>
  <si>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</si>
  <si>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</si>
  <si>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</si>
  <si>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</si>
  <si>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</si>
  <si>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</si>
  <si>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</si>
  <si>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</si>
  <si>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</si>
  <si>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</si>
  <si>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</si>
  <si>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</si>
  <si>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</si>
  <si>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</si>
  <si>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</si>
  <si>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</si>
  <si>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</si>
  <si>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</si>
  <si>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</si>
  <si>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</si>
  <si>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</si>
  <si>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</si>
  <si>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</si>
  <si>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</si>
  <si>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</si>
  <si>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</si>
  <si>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</si>
  <si>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</si>
  <si>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</si>
  <si>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</si>
  <si>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</si>
  <si>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</si>
  <si>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</si>
  <si>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</si>
  <si>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</si>
  <si>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</si>
  <si>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</si>
  <si>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</si>
  <si>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</si>
  <si>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</si>
  <si>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</si>
  <si>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</si>
  <si>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</si>
  <si>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</si>
  <si>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</si>
  <si>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</si>
  <si>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</si>
  <si>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</si>
  <si>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</si>
  <si>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</si>
  <si>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</si>
  <si>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</si>
  <si>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</si>
  <si>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</si>
  <si>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</si>
  <si>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</si>
  <si>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</si>
  <si>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</si>
  <si>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</si>
  <si>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</si>
  <si>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</si>
  <si>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</si>
  <si>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</si>
  <si>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</si>
  <si>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</si>
  <si>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</si>
  <si>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</si>
  <si>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</si>
  <si>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</si>
  <si>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</si>
  <si>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</si>
  <si>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</si>
  <si>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</si>
  <si>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</si>
  <si>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</si>
  <si>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</si>
  <si>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</si>
  <si>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</si>
  <si>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</si>
  <si>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</si>
  <si>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</si>
  <si>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</si>
  <si>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</si>
  <si>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</si>
  <si>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</si>
  <si>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</si>
  <si>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</si>
  <si>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</si>
  <si>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</si>
  <si>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</si>
  <si>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</si>
  <si>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</si>
  <si>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</si>
  <si>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</si>
  <si>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</si>
  <si>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</si>
  <si>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</si>
  <si>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</si>
  <si>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</si>
  <si>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</si>
  <si>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</si>
  <si>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</si>
  <si>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</si>
  <si>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</si>
  <si>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</si>
  <si>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</si>
  <si>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</si>
  <si>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</si>
  <si>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</si>
  <si>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</si>
  <si>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</si>
  <si>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</si>
  <si>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</si>
  <si>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</si>
  <si>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</si>
  <si>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</si>
  <si>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</si>
  <si>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</si>
  <si>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</si>
  <si>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</si>
  <si>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</si>
  <si>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</si>
  <si>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</si>
  <si>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</si>
  <si>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</si>
  <si>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</si>
  <si>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</si>
  <si>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</si>
  <si>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</si>
  <si>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</si>
  <si>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</si>
  <si>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</si>
  <si>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</si>
  <si>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</si>
  <si>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</si>
  <si>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</si>
  <si>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</si>
  <si>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</si>
  <si>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</si>
  <si>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</si>
  <si>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</si>
  <si>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</si>
  <si>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</si>
  <si>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</si>
  <si>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</si>
  <si>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</si>
  <si>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</si>
  <si>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</si>
  <si>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</si>
  <si>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</si>
  <si>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</si>
  <si>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</si>
  <si>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</si>
  <si>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</si>
  <si>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</si>
  <si>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</si>
  <si>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</si>
  <si>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</si>
  <si>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</si>
  <si>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</si>
  <si>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</si>
  <si>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</si>
  <si>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</si>
  <si>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</si>
  <si>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</si>
  <si>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</si>
  <si>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</si>
  <si>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</si>
  <si>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</si>
  <si>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</si>
  <si>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</si>
  <si>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</si>
  <si>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</si>
  <si>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</si>
  <si>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</si>
  <si>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</si>
  <si>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</si>
  <si>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</si>
  <si>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</si>
  <si>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</si>
  <si>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</si>
  <si>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</si>
  <si>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</si>
  <si>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</si>
  <si>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</si>
  <si>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</si>
  <si>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</si>
  <si>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</si>
  <si>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</si>
  <si>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</si>
  <si>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</si>
  <si>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</si>
  <si>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</si>
  <si>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</si>
  <si>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</si>
  <si>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</si>
  <si>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</si>
  <si>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</si>
  <si>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</si>
  <si>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</si>
  <si>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</si>
  <si>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</si>
  <si>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</si>
  <si>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</si>
  <si>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</si>
  <si>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</si>
  <si>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</si>
  <si>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</si>
  <si>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</si>
  <si>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</si>
  <si>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</si>
  <si>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</si>
  <si>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</si>
  <si>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</si>
  <si>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</si>
  <si>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</si>
  <si>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</si>
  <si>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</si>
  <si>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</si>
  <si>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</si>
  <si>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</si>
  <si>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</si>
  <si>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</si>
  <si>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</si>
  <si>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</si>
  <si>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</si>
  <si>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</si>
  <si>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</si>
  <si>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</si>
  <si>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</si>
  <si>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</si>
  <si>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</si>
  <si>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</si>
  <si>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</si>
  <si>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</si>
  <si>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</si>
  <si>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</si>
  <si>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</si>
  <si>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</si>
  <si>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</si>
  <si>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</si>
  <si>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</si>
  <si>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</si>
  <si>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</si>
  <si>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</si>
  <si>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</si>
  <si>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</si>
  <si>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</si>
  <si>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</si>
  <si>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</si>
  <si>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</si>
  <si>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</si>
  <si>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</si>
  <si>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</si>
  <si>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</si>
  <si>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</si>
  <si>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</si>
  <si>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</si>
  <si>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</si>
  <si>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</si>
  <si>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</si>
  <si>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</si>
  <si>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</si>
  <si>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</si>
  <si>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</si>
  <si>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</si>
  <si>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</si>
  <si>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</si>
  <si>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</si>
  <si>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</si>
  <si>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</si>
  <si>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</si>
  <si>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</si>
  <si>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</si>
  <si>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</si>
  <si>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</si>
  <si>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</si>
  <si>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</si>
  <si>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</si>
  <si>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</si>
  <si>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</si>
  <si>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</si>
  <si>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</si>
  <si>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</si>
  <si>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</si>
  <si>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</si>
  <si>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</si>
  <si>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</si>
  <si>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</si>
  <si>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</si>
  <si>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</si>
  <si>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</si>
  <si>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</si>
  <si>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</si>
  <si>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</si>
  <si>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</si>
  <si>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</si>
  <si>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</si>
  <si>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</si>
  <si>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</si>
  <si>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</si>
  <si>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</si>
  <si>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</si>
  <si>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</si>
  <si>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</si>
  <si>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</si>
  <si>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</si>
  <si>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</si>
  <si>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</si>
  <si>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</si>
  <si>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</si>
  <si>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</si>
  <si>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</si>
  <si>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</si>
  <si>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</si>
  <si>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</si>
  <si>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</si>
  <si>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</si>
  <si>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</si>
  <si>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</si>
  <si>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</si>
  <si>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</si>
  <si>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</si>
  <si>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</si>
  <si>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</si>
  <si>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</si>
  <si>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</si>
  <si>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</si>
  <si>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</si>
  <si>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</si>
  <si>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</si>
  <si>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</si>
  <si>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</si>
  <si>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</si>
  <si>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</si>
  <si>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</si>
  <si>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</si>
  <si>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</si>
  <si>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</si>
  <si>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</si>
  <si>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</si>
  <si>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</si>
  <si>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</si>
  <si>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</si>
  <si>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</si>
  <si>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</si>
  <si>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</si>
  <si>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</si>
  <si>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</si>
  <si>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</si>
  <si>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</si>
  <si>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</si>
  <si>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</si>
  <si>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</si>
  <si>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</si>
  <si>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</si>
  <si>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</si>
  <si>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</si>
  <si>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</si>
  <si>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</si>
  <si>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</si>
  <si>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</si>
  <si>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</si>
  <si>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</si>
  <si>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</si>
  <si>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</si>
  <si>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</si>
  <si>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</si>
  <si>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</si>
  <si>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</si>
  <si>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</si>
  <si>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</si>
  <si>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</si>
  <si>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</si>
  <si>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</si>
  <si>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</si>
  <si>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</si>
  <si>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</si>
  <si>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</si>
  <si>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</si>
  <si>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</si>
  <si>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</si>
  <si>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</si>
  <si>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</si>
  <si>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</si>
  <si>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</si>
  <si>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</si>
  <si>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</si>
  <si>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</si>
  <si>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</si>
  <si>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</si>
  <si>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</si>
  <si>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</si>
  <si>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</si>
  <si>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</si>
  <si>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</si>
  <si>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</si>
  <si>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</si>
  <si>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</si>
  <si>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</si>
  <si>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</si>
  <si>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</si>
  <si>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</si>
  <si>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</si>
  <si>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</si>
  <si>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</si>
  <si>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</si>
  <si>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</si>
  <si>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</si>
  <si>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</si>
  <si>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</si>
  <si>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</si>
  <si>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</si>
  <si>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</si>
  <si>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</si>
  <si>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</si>
  <si>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</si>
  <si>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</si>
  <si>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</si>
  <si>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</si>
  <si>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</si>
  <si>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</si>
  <si>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</si>
  <si>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</si>
  <si>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</si>
  <si>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</si>
  <si>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</si>
  <si>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</si>
  <si>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</si>
  <si>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</si>
  <si>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</si>
  <si>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</si>
  <si>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</si>
  <si>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</si>
  <si>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</si>
  <si>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</si>
  <si>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</si>
  <si>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</si>
  <si>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</si>
  <si>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</si>
  <si>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</si>
  <si>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</si>
  <si>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</si>
  <si>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</si>
  <si>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</si>
  <si>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</si>
  <si>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</si>
  <si>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</si>
  <si>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</si>
  <si>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</si>
  <si>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</si>
  <si>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</si>
  <si>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</si>
  <si>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</si>
  <si>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</si>
  <si>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</si>
  <si>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</si>
  <si>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</si>
  <si>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</si>
  <si>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</si>
  <si>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</si>
  <si>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</si>
  <si>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</si>
  <si>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</si>
  <si>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</si>
  <si>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</si>
  <si>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</si>
  <si>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</si>
  <si>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</si>
  <si>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</si>
  <si>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</si>
  <si>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</si>
  <si>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</si>
  <si>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</si>
  <si>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</si>
  <si>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</si>
  <si>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</si>
  <si>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</si>
  <si>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</si>
  <si>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</si>
  <si>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</si>
  <si>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</si>
  <si>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</si>
  <si>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</si>
  <si>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</si>
  <si>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</si>
  <si>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</si>
  <si>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</si>
  <si>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</si>
  <si>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</si>
  <si>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</si>
  <si>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</si>
  <si>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</si>
  <si>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</si>
  <si>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</si>
  <si>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</si>
  <si>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</si>
  <si>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</si>
  <si>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</si>
  <si>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</si>
  <si>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</si>
  <si>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</si>
  <si>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</si>
  <si>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</si>
  <si>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</si>
  <si>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</si>
  <si>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</si>
  <si>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</si>
  <si>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</si>
  <si>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</si>
  <si>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</si>
  <si>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</si>
  <si>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</si>
  <si>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</si>
  <si>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</si>
  <si>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</si>
  <si>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</si>
  <si>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</si>
  <si>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</si>
  <si>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</si>
  <si>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</si>
  <si>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</si>
  <si>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</si>
  <si>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</si>
  <si>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</si>
  <si>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</si>
  <si>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</si>
  <si>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</si>
  <si>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</si>
  <si>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</si>
  <si>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</si>
  <si>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</si>
  <si>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</si>
  <si>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</si>
  <si>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</si>
  <si>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</si>
  <si>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</si>
  <si>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</si>
  <si>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</si>
  <si>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</si>
  <si>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</si>
  <si>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</si>
  <si>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</si>
  <si>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</si>
  <si>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</si>
  <si>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</si>
  <si>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</si>
  <si>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</si>
  <si>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</si>
  <si>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</si>
  <si>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</si>
  <si>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</si>
  <si>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</si>
  <si>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</si>
  <si>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</si>
  <si>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</si>
  <si>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</si>
  <si>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</si>
  <si>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</si>
  <si>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</si>
  <si>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</si>
  <si>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</si>
  <si>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</si>
  <si>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</si>
  <si>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</si>
  <si>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</si>
  <si>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</si>
  <si>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</si>
  <si>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</si>
  <si>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</si>
  <si>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</si>
  <si>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</si>
  <si>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</si>
  <si>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</si>
  <si>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</si>
  <si>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</si>
  <si>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</si>
  <si>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</si>
  <si>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</si>
  <si>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</si>
  <si>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</si>
  <si>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</si>
  <si>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</si>
  <si>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</si>
  <si>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</si>
  <si>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</si>
  <si>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</si>
  <si>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</si>
  <si>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</si>
  <si>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</si>
  <si>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</si>
  <si>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</si>
  <si>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</si>
  <si>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</si>
  <si>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</si>
  <si>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</si>
  <si>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</si>
  <si>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</si>
  <si>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</si>
  <si>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</si>
  <si>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</si>
  <si>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</si>
  <si>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</si>
  <si>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</si>
  <si>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</si>
  <si>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</si>
  <si>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</si>
  <si>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</si>
  <si>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</si>
  <si>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</si>
  <si>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</si>
  <si>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</si>
  <si>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</si>
  <si>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</si>
  <si>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</si>
  <si>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</si>
  <si>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</si>
  <si>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</si>
  <si>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</si>
  <si>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</si>
  <si>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</si>
  <si>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</si>
  <si>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</si>
  <si>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</si>
  <si>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</si>
  <si>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</si>
  <si>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</si>
  <si>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</si>
  <si>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</si>
  <si>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</si>
  <si>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</si>
  <si>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</si>
  <si>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</si>
  <si>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</si>
  <si>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</si>
  <si>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</si>
  <si>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</si>
  <si>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</si>
  <si>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</si>
  <si>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</si>
  <si>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</si>
  <si>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</si>
  <si>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</si>
  <si>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</si>
  <si>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</si>
  <si>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</si>
  <si>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</si>
  <si>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</si>
  <si>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</si>
  <si>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</si>
  <si>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</si>
  <si>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</si>
  <si>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</si>
  <si>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</si>
  <si>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</si>
  <si>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</si>
  <si>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</si>
  <si>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</si>
  <si>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</si>
  <si>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</si>
  <si>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</si>
  <si>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</si>
  <si>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</si>
  <si>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</si>
  <si>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</si>
  <si>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</si>
  <si>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</si>
  <si>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</si>
  <si>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</si>
  <si>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</si>
  <si>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</si>
  <si>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</si>
  <si>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</si>
  <si>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</si>
  <si>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</si>
  <si>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</si>
  <si>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</si>
  <si>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</si>
  <si>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</si>
  <si>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</si>
  <si>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</si>
  <si>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</si>
  <si>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</si>
  <si>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</si>
  <si>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</si>
  <si>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</si>
  <si>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</si>
  <si>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</si>
  <si>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</si>
  <si>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</si>
  <si>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</si>
  <si>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</si>
  <si>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</si>
  <si>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</si>
  <si>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</si>
  <si>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</si>
  <si>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</si>
  <si>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</si>
  <si>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</si>
  <si>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</si>
  <si>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</si>
  <si>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</si>
  <si>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</si>
  <si>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</si>
  <si>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</si>
  <si>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</si>
  <si>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</si>
  <si>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</si>
  <si>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</si>
  <si>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</si>
  <si>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</si>
  <si>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</si>
  <si>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</si>
  <si>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</si>
  <si>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</si>
  <si>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</si>
  <si>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</si>
  <si>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</si>
  <si>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</si>
  <si>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</si>
  <si>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</si>
  <si>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</si>
  <si>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</si>
  <si>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</si>
  <si>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</si>
  <si>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</si>
  <si>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</si>
  <si>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</si>
  <si>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</si>
  <si>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</si>
  <si>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</si>
  <si>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</si>
  <si>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</si>
  <si>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</si>
  <si>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</si>
  <si>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</si>
  <si>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</si>
  <si>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</si>
  <si>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</si>
  <si>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</si>
  <si>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</si>
  <si>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</si>
  <si>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</si>
  <si>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</si>
  <si>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</si>
  <si>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</si>
  <si>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</si>
  <si>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</si>
  <si>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</si>
  <si>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</si>
  <si>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</si>
  <si>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</si>
  <si>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</si>
  <si>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</si>
  <si>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</si>
  <si>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</si>
  <si>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</si>
  <si>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</si>
  <si>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</si>
  <si>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</si>
  <si>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</si>
  <si>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</si>
  <si>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</si>
  <si>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</si>
  <si>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</si>
  <si>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</si>
  <si>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</si>
  <si>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</si>
  <si>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</si>
  <si>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</si>
  <si>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</si>
  <si>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</si>
  <si>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</si>
  <si>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</si>
  <si>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</si>
  <si>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</si>
  <si>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</si>
  <si>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</si>
  <si>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</si>
  <si>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</si>
  <si>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</si>
  <si>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</si>
  <si>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</si>
  <si>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</si>
  <si>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</si>
  <si>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</si>
  <si>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</si>
  <si>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</si>
  <si>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</si>
  <si>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</si>
  <si>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</si>
  <si>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</si>
  <si>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</si>
  <si>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</si>
  <si>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</si>
  <si>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</si>
  <si>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</si>
  <si>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</si>
  <si>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</si>
  <si>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</si>
  <si>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</si>
  <si>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</si>
  <si>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</si>
  <si>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</si>
  <si>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</si>
  <si>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</si>
  <si>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</si>
  <si>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</si>
  <si>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</si>
  <si>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</si>
  <si>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</si>
  <si>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</si>
  <si>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</si>
  <si>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</si>
  <si>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</si>
  <si>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</si>
  <si>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</si>
  <si>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</si>
  <si>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</si>
  <si>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</si>
  <si>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</si>
  <si>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</si>
  <si>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</si>
  <si>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</si>
  <si>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</si>
  <si>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</si>
  <si>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</si>
  <si>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</si>
  <si>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</si>
  <si>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</si>
  <si>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</si>
  <si>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</si>
  <si>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</si>
  <si>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</si>
  <si>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</si>
  <si>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</si>
  <si>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</si>
  <si>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</si>
  <si>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</si>
  <si>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</si>
  <si>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</si>
  <si>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</si>
  <si>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</si>
  <si>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</si>
  <si>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</si>
  <si>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</si>
  <si>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</si>
  <si>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</si>
  <si>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</si>
  <si>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</si>
  <si>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</si>
  <si>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</si>
  <si>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</si>
  <si>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</si>
  <si>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</si>
  <si>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</si>
  <si>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</si>
  <si>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</si>
  <si>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</si>
  <si>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</si>
  <si>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</si>
  <si>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</si>
  <si>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</si>
  <si>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</si>
  <si>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</si>
  <si>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</si>
  <si>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</si>
  <si>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</si>
  <si>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</si>
  <si>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</si>
  <si>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</si>
  <si>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</si>
  <si>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</si>
  <si>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</si>
  <si>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</si>
  <si>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</si>
  <si>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</si>
  <si>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</si>
  <si>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</si>
  <si>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</si>
  <si>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</si>
  <si>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</si>
  <si>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</si>
  <si>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</si>
  <si>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</si>
  <si>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</si>
  <si>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</si>
  <si>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</si>
  <si>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</si>
  <si>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</si>
  <si>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</si>
  <si>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</si>
  <si>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</si>
  <si>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</si>
  <si>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</si>
  <si>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</si>
  <si>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</si>
  <si>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</si>
  <si>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</si>
  <si>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</si>
  <si>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</si>
  <si>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</si>
  <si>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</si>
  <si>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</si>
  <si>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</si>
  <si>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</si>
  <si>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</si>
  <si>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</si>
  <si>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</si>
  <si>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</si>
  <si>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</si>
  <si>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</si>
  <si>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</si>
  <si>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</si>
  <si>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</si>
  <si>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</si>
  <si>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</si>
  <si>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</si>
  <si>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</si>
  <si>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</si>
  <si>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</si>
  <si>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</si>
  <si>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</si>
  <si>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</si>
  <si>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</si>
  <si>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</si>
  <si>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</si>
  <si>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</si>
  <si>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</si>
  <si>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</si>
  <si>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</si>
  <si>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</si>
  <si>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</si>
  <si>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</si>
  <si>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</si>
  <si>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</si>
  <si>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</si>
  <si>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</si>
  <si>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</si>
  <si>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</si>
  <si>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</si>
  <si>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</si>
  <si>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</si>
  <si>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</si>
  <si>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</si>
  <si>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</si>
  <si>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</si>
  <si>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</si>
  <si>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</si>
  <si>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</si>
  <si>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</si>
  <si>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</si>
  <si>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</si>
  <si>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</si>
  <si>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</si>
  <si>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</si>
  <si>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</si>
  <si>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</si>
  <si>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</si>
  <si>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</si>
  <si>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</si>
  <si>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</si>
  <si>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</si>
  <si>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</si>
  <si>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</si>
  <si>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</si>
  <si>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</si>
  <si>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</si>
  <si>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</si>
  <si>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</si>
  <si>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</si>
  <si>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</si>
  <si>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</si>
  <si>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</si>
  <si>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</si>
  <si>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</si>
  <si>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</si>
  <si>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</si>
  <si>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</si>
  <si>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</si>
  <si>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</si>
  <si>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</si>
  <si>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</si>
  <si>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</si>
  <si>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</si>
  <si>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</si>
  <si>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</si>
  <si>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</si>
  <si>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</si>
  <si>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</si>
  <si>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</si>
  <si>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</si>
  <si>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</si>
  <si>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</si>
  <si>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</si>
  <si>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</si>
  <si>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</si>
  <si>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</si>
  <si>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</si>
  <si>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</si>
  <si>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</si>
  <si>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</si>
  <si>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</si>
  <si>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</si>
  <si>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</si>
  <si>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</si>
  <si>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</si>
  <si>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</si>
  <si>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</si>
  <si>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</si>
  <si>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</si>
  <si>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</si>
  <si>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</si>
  <si>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</si>
  <si>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</si>
  <si>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</si>
  <si>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</si>
  <si>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</si>
  <si>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</si>
  <si>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</si>
  <si>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</si>
  <si>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</si>
  <si>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</si>
  <si>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</si>
  <si>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</si>
  <si>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</si>
  <si>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</si>
  <si>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</si>
  <si>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</si>
  <si>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</si>
  <si>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</si>
  <si>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</si>
  <si>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</si>
  <si>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</si>
  <si>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</si>
  <si>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</si>
  <si>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</si>
  <si>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</si>
  <si>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</si>
  <si>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</si>
  <si>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</si>
  <si>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</si>
  <si>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</si>
  <si>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</si>
  <si>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</si>
  <si>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</si>
  <si>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</si>
  <si>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</si>
  <si>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</si>
  <si>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</si>
  <si>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</si>
  <si>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</si>
  <si>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</si>
  <si>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</si>
  <si>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</si>
  <si>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</si>
  <si>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</si>
  <si>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</si>
  <si>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</si>
  <si>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</si>
  <si>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</si>
  <si>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</si>
  <si>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</si>
  <si>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</si>
  <si>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</si>
  <si>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</si>
  <si>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</si>
  <si>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</si>
  <si>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</si>
  <si>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</si>
  <si>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</si>
  <si>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</si>
  <si>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</si>
  <si>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</si>
  <si>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</si>
  <si>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</si>
  <si>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</si>
  <si>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</si>
  <si>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</si>
  <si>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</si>
  <si>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</si>
  <si>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</si>
  <si>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</si>
  <si>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</si>
  <si>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</si>
  <si>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</si>
  <si>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</si>
  <si>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</si>
  <si>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</si>
  <si>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</si>
  <si>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</si>
  <si>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</si>
  <si>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</si>
  <si>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</si>
  <si>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</si>
  <si>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</si>
  <si>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</si>
  <si>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</si>
  <si>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</si>
  <si>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</si>
  <si>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</si>
  <si>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</si>
  <si>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</si>
  <si>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</si>
  <si>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</si>
  <si>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</si>
  <si>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</si>
  <si>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</si>
  <si>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</si>
  <si>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</si>
  <si>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</si>
  <si>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</si>
  <si>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</si>
  <si>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</si>
  <si>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</si>
  <si>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</si>
  <si>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</si>
  <si>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</si>
  <si>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</si>
  <si>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</si>
  <si>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</si>
  <si>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</si>
  <si>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</si>
  <si>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</si>
  <si>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</si>
  <si>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</si>
  <si>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</si>
  <si>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</si>
  <si>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</si>
  <si>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</si>
  <si>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</si>
  <si>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</si>
  <si>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</si>
  <si>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</si>
  <si>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</si>
  <si>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</si>
  <si>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</si>
  <si>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</si>
  <si>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</si>
  <si>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</si>
  <si>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</si>
  <si>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</si>
  <si>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</si>
  <si>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</si>
  <si>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</si>
  <si>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</si>
  <si>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</si>
  <si>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</si>
  <si>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</si>
  <si>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</si>
  <si>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</si>
  <si>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</si>
  <si>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</si>
  <si>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</si>
  <si>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</si>
  <si>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</si>
  <si>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</si>
  <si>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</si>
  <si>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</si>
  <si>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</si>
  <si>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</si>
  <si>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</si>
  <si>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</si>
  <si>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</si>
  <si>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</si>
  <si>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</si>
  <si>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</si>
  <si>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</si>
  <si>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</si>
  <si>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</si>
  <si>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</si>
  <si>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</si>
  <si>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</si>
  <si>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</si>
  <si>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</si>
  <si>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</si>
  <si>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</si>
  <si>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</si>
  <si>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</si>
  <si>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</si>
  <si>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</si>
  <si>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</si>
  <si>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</si>
  <si>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</si>
  <si>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</si>
  <si>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</si>
  <si>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</si>
  <si>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</si>
  <si>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</si>
  <si>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</si>
  <si>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</si>
  <si>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</si>
  <si>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</si>
  <si>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</si>
  <si>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</si>
  <si>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</si>
  <si>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</si>
  <si>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</si>
  <si>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</si>
  <si>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</si>
  <si>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</si>
  <si>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</si>
  <si>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</si>
  <si>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</si>
  <si>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</si>
  <si>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</si>
  <si>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</si>
  <si>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</si>
  <si>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</si>
  <si>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</si>
  <si>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</si>
  <si>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</si>
  <si>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</si>
  <si>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</si>
  <si>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</si>
  <si>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</si>
  <si>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</si>
  <si>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</si>
  <si>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</si>
  <si>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</si>
  <si>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</si>
  <si>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</si>
  <si>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</si>
  <si>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</si>
  <si>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</si>
  <si>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</si>
  <si>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</si>
  <si>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</si>
  <si>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</si>
  <si>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</si>
  <si>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</si>
  <si>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</si>
  <si>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</si>
  <si>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</si>
  <si>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</si>
  <si>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</si>
  <si>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</si>
  <si>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</si>
  <si>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</si>
  <si>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</si>
  <si>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</si>
  <si>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</si>
  <si>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</si>
  <si>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</si>
  <si>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</si>
  <si>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</si>
  <si>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</si>
  <si>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</si>
  <si>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</si>
  <si>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</si>
  <si>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</si>
  <si>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</si>
  <si>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</si>
  <si>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</si>
  <si>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</si>
  <si>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</si>
  <si>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</si>
  <si>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</si>
  <si>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</si>
  <si>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</si>
  <si>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</si>
  <si>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</si>
  <si>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</si>
  <si>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</si>
  <si>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</si>
  <si>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</si>
  <si>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</si>
  <si>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</si>
  <si>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</si>
  <si>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</si>
  <si>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</si>
  <si>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</si>
  <si>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</si>
  <si>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</si>
  <si>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</si>
  <si>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</si>
  <si>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</si>
  <si>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</si>
  <si>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</si>
  <si>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</si>
  <si>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</si>
  <si>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</si>
  <si>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</si>
  <si>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</si>
  <si>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</si>
  <si>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</si>
  <si>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</si>
  <si>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</si>
  <si>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</si>
  <si>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</si>
  <si>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</si>
  <si>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</si>
  <si>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</si>
  <si>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</si>
  <si>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</si>
  <si>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</si>
  <si>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</si>
  <si>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</si>
  <si>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</si>
  <si>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</si>
  <si>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</si>
  <si>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</si>
  <si>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</si>
  <si>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</si>
  <si>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</si>
  <si>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</si>
  <si>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</si>
  <si>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</si>
  <si>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</si>
  <si>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</si>
  <si>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</si>
  <si>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</si>
  <si>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</si>
  <si>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</si>
  <si>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</si>
  <si>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</si>
  <si>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</si>
  <si>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</si>
  <si>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</si>
  <si>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</si>
  <si>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</si>
  <si>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</si>
  <si>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</si>
  <si>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</si>
  <si>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</si>
  <si>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</si>
  <si>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</si>
  <si>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</si>
  <si>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</si>
  <si>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</si>
  <si>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</si>
  <si>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</si>
  <si>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</si>
  <si>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</si>
  <si>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</si>
  <si>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</si>
  <si>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</si>
  <si>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</si>
  <si>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</si>
  <si>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</si>
  <si>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</si>
  <si>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</si>
  <si>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</si>
  <si>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</si>
  <si>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</si>
  <si>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</si>
  <si>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</si>
  <si>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</si>
  <si>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</si>
  <si>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</si>
  <si>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</si>
  <si>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</si>
  <si>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</si>
  <si>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</si>
  <si>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</si>
  <si>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</si>
  <si>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</si>
  <si>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</si>
  <si>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</si>
  <si>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</si>
  <si>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</si>
  <si>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</si>
  <si>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</si>
  <si>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</si>
  <si>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</si>
  <si>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</si>
  <si>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</si>
  <si>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</si>
  <si>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</si>
  <si>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</si>
  <si>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</si>
  <si>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</si>
  <si>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</si>
  <si>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</si>
  <si>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</si>
  <si>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</si>
  <si>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</si>
  <si>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</si>
  <si>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</si>
  <si>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</si>
  <si>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</si>
  <si>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</si>
  <si>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</si>
  <si>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</si>
  <si>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</si>
  <si>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</si>
  <si>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</si>
  <si>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</si>
  <si>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</si>
  <si>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</si>
  <si>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</si>
  <si>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</si>
  <si>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</si>
  <si>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</si>
  <si>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</si>
  <si>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</si>
  <si>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</si>
  <si>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</si>
  <si>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</si>
  <si>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</si>
  <si>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</si>
  <si>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</si>
  <si>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</si>
  <si>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</si>
  <si>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</si>
  <si>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</si>
  <si>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</si>
  <si>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</si>
  <si>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</si>
  <si>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</si>
  <si>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</si>
  <si>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</si>
  <si>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</si>
  <si>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</si>
  <si>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</si>
  <si>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</si>
  <si>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</si>
  <si>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</si>
  <si>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</si>
  <si>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</si>
  <si>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</si>
  <si>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</si>
  <si>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</si>
  <si>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</si>
  <si>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</si>
  <si>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</si>
  <si>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</si>
  <si>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</si>
  <si>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</si>
  <si>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</si>
  <si>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</si>
  <si>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</si>
  <si>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</si>
  <si>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</si>
  <si>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</si>
  <si>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</si>
  <si>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</si>
  <si>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</si>
  <si>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</si>
  <si>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</si>
  <si>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</si>
  <si>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</si>
  <si>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</si>
  <si>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</si>
  <si>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</si>
  <si>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</si>
  <si>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</si>
  <si>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</si>
  <si>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</si>
  <si>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</si>
  <si>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</si>
  <si>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</si>
  <si>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</si>
  <si>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</si>
  <si>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</si>
  <si>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</si>
  <si>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</si>
  <si>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</si>
  <si>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</si>
  <si>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</si>
  <si>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</si>
  <si>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</si>
  <si>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</si>
  <si>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</si>
  <si>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</si>
  <si>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</si>
  <si>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</si>
  <si>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</si>
  <si>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</si>
  <si>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</si>
  <si>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</si>
  <si>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</si>
  <si>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</si>
  <si>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</si>
  <si>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</si>
  <si>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</si>
  <si>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</si>
  <si>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</si>
  <si>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</si>
  <si>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</si>
  <si>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</si>
  <si>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</si>
  <si>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</si>
  <si>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</si>
  <si>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</si>
  <si>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</si>
  <si>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</si>
  <si>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</si>
  <si>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</si>
  <si>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</si>
  <si>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</si>
  <si>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</si>
  <si>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</si>
  <si>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</si>
  <si>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</si>
  <si>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</si>
  <si>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</si>
  <si>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</si>
  <si>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</si>
  <si>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</si>
  <si>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</si>
  <si>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</si>
  <si>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</si>
  <si>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</si>
  <si>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</si>
  <si>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</si>
  <si>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</si>
  <si>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</si>
  <si>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</si>
  <si>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</si>
  <si>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</si>
  <si>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</si>
  <si>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</si>
  <si>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</si>
  <si>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</si>
  <si>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</si>
  <si>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</si>
  <si>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</si>
  <si>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</si>
  <si>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</si>
  <si>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</si>
  <si>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</si>
  <si>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</si>
  <si>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</si>
  <si>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</si>
  <si>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</si>
  <si>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</si>
  <si>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</si>
  <si>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</si>
  <si>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</si>
  <si>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</si>
  <si>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</si>
  <si>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</si>
  <si>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</si>
  <si>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</si>
  <si>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</si>
  <si>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</si>
  <si>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</si>
  <si>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</si>
  <si>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</si>
  <si>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</si>
  <si>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</si>
  <si>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</si>
  <si>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</si>
  <si>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</si>
  <si>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</si>
  <si>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</si>
  <si>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</si>
  <si>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</si>
  <si>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</si>
  <si>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</si>
  <si>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</si>
  <si>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</si>
  <si>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</si>
  <si>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</si>
  <si>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</si>
  <si>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</si>
  <si>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</si>
  <si>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</si>
  <si>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</si>
  <si>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</si>
  <si>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</si>
  <si>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</si>
  <si>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</si>
  <si>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</si>
  <si>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</si>
  <si>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</si>
  <si>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</si>
  <si>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</si>
  <si>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</si>
  <si>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</si>
  <si>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</si>
  <si>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</si>
  <si>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</si>
  <si>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</si>
  <si>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</si>
  <si>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</si>
  <si>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</si>
  <si>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</si>
  <si>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</si>
  <si>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</si>
  <si>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</si>
  <si>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</si>
  <si>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</si>
  <si>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</si>
  <si>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</si>
  <si>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</si>
  <si>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</si>
  <si>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</si>
  <si>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</si>
  <si>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</si>
  <si>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</si>
  <si>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</si>
  <si>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</si>
  <si>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</si>
  <si>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</si>
  <si>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</si>
  <si>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</si>
  <si>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</si>
  <si>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</si>
  <si>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</si>
  <si>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</si>
  <si>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</si>
  <si>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</si>
  <si>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</si>
  <si>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</si>
  <si>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</si>
  <si>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</si>
  <si>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</si>
  <si>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</si>
  <si>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</si>
  <si>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</si>
  <si>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</si>
  <si>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</si>
  <si>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</si>
  <si>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</si>
  <si>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</si>
  <si>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</si>
  <si>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</si>
  <si>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</si>
  <si>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</si>
  <si>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</si>
  <si>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</si>
  <si>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</si>
  <si>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</si>
  <si>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</si>
  <si>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</si>
  <si>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</si>
  <si>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</si>
  <si>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</si>
  <si>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</si>
  <si>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</si>
  <si>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</si>
  <si>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</si>
  <si>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</si>
  <si>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</si>
  <si>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</si>
  <si>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</si>
  <si>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</si>
  <si>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</si>
  <si>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</si>
  <si>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</si>
  <si>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</si>
  <si>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</si>
  <si>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</si>
  <si>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</si>
  <si>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</si>
  <si>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</si>
  <si>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</si>
  <si>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</si>
  <si>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</si>
  <si>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</si>
  <si>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</si>
  <si>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</si>
  <si>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</si>
  <si>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</si>
  <si>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</si>
  <si>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</si>
  <si>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</si>
  <si>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</si>
  <si>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</si>
  <si>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</si>
  <si>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</si>
  <si>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</si>
  <si>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</si>
  <si>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</si>
  <si>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</si>
  <si>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</si>
  <si>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</si>
  <si>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</si>
  <si>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</si>
  <si>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</si>
  <si>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</si>
  <si>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</si>
  <si>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</si>
  <si>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</si>
  <si>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</si>
  <si>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</si>
  <si>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</si>
  <si>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</si>
  <si>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</si>
  <si>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</si>
  <si>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</si>
  <si>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</si>
  <si>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</si>
  <si>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</si>
  <si>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</si>
  <si>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</si>
  <si>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</si>
  <si>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</si>
  <si>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</si>
  <si>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</si>
  <si>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</si>
  <si>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</si>
  <si>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</si>
  <si>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</si>
  <si>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</si>
  <si>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</si>
  <si>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</si>
  <si>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</si>
  <si>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</si>
  <si>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</si>
  <si>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</si>
  <si>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</si>
  <si>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</si>
  <si>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</si>
  <si>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</si>
  <si>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</si>
  <si>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</si>
  <si>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</si>
  <si>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</si>
  <si>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</si>
  <si>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</si>
  <si>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</si>
  <si>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</si>
  <si>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</si>
  <si>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</si>
  <si>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</si>
  <si>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</si>
  <si>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</si>
  <si>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</si>
  <si>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</si>
  <si>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</si>
  <si>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</si>
  <si>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</si>
  <si>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</si>
  <si>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</si>
  <si>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</si>
  <si>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</si>
  <si>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</si>
  <si>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</si>
  <si>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</si>
  <si>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</si>
  <si>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</si>
  <si>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</si>
  <si>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</si>
  <si>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</si>
  <si>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</si>
  <si>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</si>
  <si>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</si>
  <si>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</si>
  <si>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</si>
  <si>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</si>
  <si>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</si>
  <si>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</si>
  <si>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</si>
  <si>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</si>
  <si>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</si>
  <si>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</si>
  <si>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</si>
  <si>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</si>
  <si>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</si>
  <si>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</si>
  <si>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</si>
  <si>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</si>
  <si>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</si>
  <si>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</si>
  <si>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</si>
  <si>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</si>
  <si>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</si>
  <si>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</si>
  <si>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</si>
  <si>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</si>
  <si>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</si>
  <si>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</si>
  <si>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</si>
  <si>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</si>
  <si>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</si>
  <si>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</si>
  <si>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</si>
  <si>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</si>
  <si>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</si>
  <si>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</si>
  <si>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</si>
  <si>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</si>
  <si>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</si>
  <si>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</si>
  <si>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</si>
  <si>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</si>
  <si>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</si>
  <si>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</si>
  <si>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</si>
  <si>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</si>
  <si>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</si>
  <si>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</si>
  <si>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</si>
  <si>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</si>
  <si>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</si>
  <si>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</si>
  <si>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</si>
  <si>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</si>
  <si>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</si>
  <si>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</si>
  <si>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</si>
  <si>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</si>
  <si>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</si>
  <si>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</si>
  <si>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</si>
  <si>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</si>
  <si>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</si>
  <si>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</si>
  <si>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</si>
  <si>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</si>
  <si>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</si>
  <si>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</si>
  <si>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</si>
  <si>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</si>
  <si>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</si>
  <si>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</si>
  <si>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</si>
  <si>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</si>
  <si>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</si>
  <si>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</si>
  <si>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</si>
  <si>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</si>
  <si>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</si>
  <si>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</si>
  <si>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</si>
  <si>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</si>
  <si>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</si>
  <si>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</si>
  <si>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</si>
  <si>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</si>
  <si>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</si>
  <si>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</si>
  <si>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</si>
  <si>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</si>
  <si>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</si>
  <si>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</si>
  <si>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</si>
  <si>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</si>
  <si>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</si>
  <si>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</si>
  <si>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</si>
  <si>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</si>
  <si>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</si>
  <si>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</si>
  <si>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</si>
  <si>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</si>
  <si>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</si>
  <si>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</si>
  <si>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</si>
  <si>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</si>
  <si>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</si>
  <si>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</si>
  <si>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</si>
  <si>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</si>
  <si>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</si>
  <si>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</si>
  <si>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</si>
  <si>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</si>
  <si>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</si>
  <si>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</si>
  <si>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</si>
  <si>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</si>
  <si>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</si>
  <si>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</si>
  <si>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</si>
  <si>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</si>
  <si>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</si>
  <si>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</si>
  <si>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</si>
  <si>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</si>
  <si>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</si>
  <si>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</si>
  <si>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</si>
  <si>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</si>
  <si>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</si>
  <si>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</si>
  <si>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</si>
  <si>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</si>
  <si>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</si>
  <si>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</si>
  <si>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</si>
  <si>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</si>
  <si>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</si>
  <si>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</si>
  <si>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</si>
  <si>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</si>
  <si>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</si>
  <si>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</si>
  <si>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</si>
  <si>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</si>
  <si>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</si>
  <si>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</si>
  <si>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</si>
  <si>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</si>
  <si>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</si>
  <si>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</si>
  <si>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</si>
  <si>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</si>
  <si>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</si>
  <si>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</si>
  <si>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</si>
  <si>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</si>
  <si>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</si>
  <si>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</si>
  <si>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</si>
  <si>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</si>
  <si>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</si>
  <si>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</si>
  <si>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</si>
  <si>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</si>
  <si>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</si>
  <si>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</si>
  <si>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</si>
  <si>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</si>
  <si>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</si>
  <si>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</si>
  <si>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</si>
  <si>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</si>
  <si>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</si>
  <si>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</si>
  <si>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</si>
  <si>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</si>
  <si>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</si>
  <si>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</si>
  <si>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</si>
  <si>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</si>
  <si>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</si>
  <si>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</si>
  <si>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</si>
  <si>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</si>
  <si>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</si>
  <si>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</si>
  <si>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</si>
  <si>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</si>
  <si>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</si>
  <si>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</si>
  <si>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</si>
  <si>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</si>
  <si>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</si>
  <si>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</si>
  <si>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</si>
  <si>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</si>
  <si>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</si>
  <si>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</si>
  <si>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</si>
  <si>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</si>
  <si>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</si>
  <si>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</si>
  <si>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</si>
  <si>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</si>
  <si>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</si>
  <si>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</si>
  <si>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</si>
  <si>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</si>
  <si>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</si>
  <si>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</si>
  <si>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</si>
  <si>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</si>
  <si>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</si>
  <si>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</si>
  <si>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</si>
  <si>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</si>
  <si>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</si>
  <si>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</si>
  <si>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</si>
  <si>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</si>
  <si>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</si>
  <si>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</si>
  <si>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</si>
  <si>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</si>
  <si>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</si>
  <si>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</si>
  <si>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</si>
  <si>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</si>
  <si>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</si>
  <si>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</si>
  <si>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</si>
  <si>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</si>
  <si>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</si>
  <si>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</si>
  <si>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</si>
  <si>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</si>
  <si>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</si>
  <si>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</si>
  <si>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</si>
  <si>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</si>
  <si>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</si>
  <si>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</si>
  <si>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</si>
  <si>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</si>
  <si>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</si>
  <si>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</si>
  <si>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</si>
  <si>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</si>
  <si>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</si>
  <si>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</si>
  <si>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</si>
  <si>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</si>
  <si>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</si>
  <si>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</si>
  <si>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</si>
  <si>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</si>
  <si>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</si>
  <si>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</si>
  <si>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</si>
  <si>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</si>
  <si>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</si>
  <si>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</si>
  <si>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</si>
  <si>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</si>
  <si>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</si>
  <si>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</si>
  <si>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</si>
  <si>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</si>
  <si>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</si>
  <si>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</si>
  <si>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</si>
  <si>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</si>
  <si>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</si>
  <si>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</si>
  <si>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</si>
  <si>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</si>
  <si>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</si>
  <si>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</si>
  <si>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</si>
  <si>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</si>
  <si>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</si>
  <si>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</si>
  <si>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</si>
  <si>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</si>
  <si>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</si>
  <si>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</si>
  <si>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</si>
  <si>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</si>
  <si>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</si>
  <si>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</si>
  <si>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</si>
  <si>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</si>
  <si>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</si>
  <si>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</si>
  <si>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</si>
  <si>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</si>
  <si>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</si>
  <si>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</si>
  <si>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</si>
  <si>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</si>
  <si>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</si>
  <si>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</si>
  <si>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</si>
  <si>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</si>
  <si>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</si>
  <si>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</si>
  <si>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</si>
  <si>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</si>
  <si>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</si>
  <si>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</si>
  <si>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</si>
  <si>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</si>
  <si>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</si>
  <si>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</si>
  <si>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</si>
  <si>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</si>
  <si>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</si>
  <si>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</si>
  <si>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</si>
  <si>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</si>
  <si>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</si>
  <si>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</si>
  <si>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</si>
  <si>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</si>
  <si>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</si>
  <si>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</si>
  <si>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</si>
  <si>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</si>
  <si>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</si>
  <si>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</si>
  <si>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</si>
  <si>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</si>
  <si>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</si>
  <si>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</si>
  <si>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</si>
  <si>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</si>
  <si>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</si>
  <si>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</si>
  <si>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</si>
  <si>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</si>
  <si>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</si>
  <si>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</si>
  <si>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</si>
  <si>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</si>
  <si>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</si>
  <si>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</si>
  <si>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</si>
  <si>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</si>
  <si>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</si>
  <si>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</si>
  <si>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</si>
  <si>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</si>
  <si>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</si>
  <si>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</si>
  <si>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</si>
  <si>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</si>
  <si>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</si>
  <si>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</si>
  <si>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</si>
  <si>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</si>
  <si>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</si>
  <si>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</si>
  <si>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</si>
  <si>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</si>
  <si>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</si>
  <si>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</si>
  <si>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</si>
  <si>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</si>
  <si>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</si>
  <si>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</si>
  <si>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</si>
  <si>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</si>
  <si>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</si>
  <si>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</si>
  <si>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</si>
  <si>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</si>
  <si>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</si>
  <si>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</si>
  <si>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</si>
  <si>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</si>
  <si>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</si>
  <si>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</si>
  <si>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</si>
  <si>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</si>
  <si>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</si>
  <si>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</si>
  <si>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</si>
  <si>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</si>
  <si>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</si>
  <si>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</si>
  <si>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</si>
  <si>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</si>
  <si>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</si>
  <si>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</si>
  <si>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</si>
  <si>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</si>
  <si>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</si>
  <si>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</si>
  <si>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</si>
  <si>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</si>
  <si>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</si>
  <si>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</si>
  <si>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</si>
  <si>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</si>
  <si>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</si>
  <si>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</si>
  <si>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</si>
  <si>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</si>
  <si>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</si>
  <si>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</si>
  <si>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</si>
  <si>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</si>
  <si>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</si>
  <si>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</si>
  <si>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</si>
  <si>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</si>
  <si>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</si>
  <si>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</si>
  <si>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</si>
  <si>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</si>
  <si>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</si>
  <si>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</si>
  <si>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</si>
  <si>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</si>
  <si>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</si>
  <si>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</si>
  <si>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</si>
  <si>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</si>
  <si>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</si>
  <si>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</si>
  <si>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</si>
  <si>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</si>
  <si>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</si>
  <si>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</si>
  <si>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</si>
  <si>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</si>
  <si>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</si>
  <si>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</si>
  <si>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</si>
  <si>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</si>
  <si>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</si>
  <si>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</si>
  <si>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</si>
  <si>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</si>
  <si>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</si>
  <si>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</si>
  <si>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</si>
  <si>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</si>
  <si>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</si>
  <si>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</si>
  <si>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</si>
  <si>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</si>
  <si>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</si>
  <si>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</si>
  <si>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</si>
  <si>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</si>
  <si>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</si>
  <si>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</si>
  <si>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</si>
  <si>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</si>
  <si>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</si>
  <si>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</si>
  <si>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</si>
  <si>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</si>
  <si>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</si>
  <si>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</si>
  <si>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</si>
  <si>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</si>
  <si>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</si>
  <si>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</si>
  <si>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</si>
  <si>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</si>
  <si>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</si>
  <si>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</si>
  <si>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</si>
  <si>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</si>
  <si>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</si>
  <si>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</si>
  <si>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</si>
  <si>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</si>
  <si>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</si>
  <si>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</si>
  <si>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</si>
  <si>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</si>
  <si>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</si>
  <si>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</si>
  <si>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</si>
  <si>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</si>
  <si>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</si>
  <si>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</si>
  <si>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</si>
  <si>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</si>
  <si>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</si>
  <si>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</si>
  <si>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</si>
  <si>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</si>
  <si>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</si>
  <si>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</si>
  <si>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</si>
  <si>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</si>
  <si>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</si>
  <si>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</si>
  <si>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</si>
  <si>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</si>
  <si>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</si>
  <si>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</si>
  <si>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</si>
  <si>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</si>
  <si>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</si>
  <si>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</si>
  <si>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</si>
  <si>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</si>
  <si>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</si>
  <si>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</si>
  <si>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</si>
  <si>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</si>
  <si>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</si>
  <si>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</si>
  <si>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</si>
  <si>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</si>
  <si>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</si>
  <si>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</si>
  <si>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</si>
  <si>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</si>
  <si>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</si>
  <si>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</si>
  <si>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</si>
  <si>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</si>
  <si>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</si>
  <si>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</si>
  <si>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</si>
  <si>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</si>
  <si>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</si>
  <si>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</si>
  <si>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</si>
  <si>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</si>
  <si>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</si>
  <si>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</si>
  <si>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</si>
  <si>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</si>
  <si>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</si>
  <si>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</si>
  <si>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</si>
  <si>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</si>
  <si>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</si>
  <si>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</si>
  <si>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</si>
  <si>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</si>
  <si>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</si>
  <si>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</si>
  <si>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</si>
  <si>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</si>
  <si>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</si>
  <si>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</si>
  <si>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</si>
  <si>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</si>
  <si>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</si>
  <si>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</si>
  <si>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</si>
  <si>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</si>
  <si>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</si>
  <si>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</si>
  <si>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</si>
  <si>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</si>
  <si>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</si>
  <si>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</si>
  <si>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</si>
  <si>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</si>
  <si>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</si>
  <si>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</si>
  <si>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</si>
  <si>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</si>
  <si>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</si>
  <si>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</si>
  <si>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</si>
  <si>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</si>
  <si>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</si>
  <si>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</si>
  <si>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</si>
  <si>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</si>
  <si>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</si>
  <si>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</si>
  <si>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</si>
  <si>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</si>
  <si>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</si>
  <si>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</si>
  <si>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</si>
  <si>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</si>
  <si>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</si>
  <si>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</si>
  <si>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</si>
  <si>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</si>
  <si>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</si>
  <si>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</si>
  <si>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</si>
  <si>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</si>
  <si>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</si>
  <si>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</si>
  <si>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</si>
  <si>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</si>
  <si>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</si>
  <si>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</si>
  <si>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</si>
  <si>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</si>
  <si>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</si>
  <si>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</si>
  <si>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</si>
  <si>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</si>
  <si>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</si>
  <si>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</si>
  <si>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</si>
  <si>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</si>
  <si>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</si>
  <si>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</si>
  <si>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</si>
  <si>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</si>
  <si>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</si>
  <si>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</si>
  <si>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</si>
  <si>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</si>
  <si>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</si>
  <si>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</si>
  <si>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</si>
  <si>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</si>
  <si>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</si>
  <si>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</si>
  <si>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</si>
  <si>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</si>
  <si>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</si>
  <si>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</si>
  <si>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</si>
  <si>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</si>
  <si>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</si>
  <si>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</si>
  <si>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</si>
  <si>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</si>
  <si>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</si>
  <si>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</si>
  <si>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</si>
  <si>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</si>
  <si>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</si>
  <si>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</si>
  <si>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</si>
  <si>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</si>
  <si>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</si>
  <si>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</si>
  <si>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</si>
  <si>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</si>
  <si>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</si>
  <si>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</si>
  <si>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</si>
  <si>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</si>
  <si>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</si>
  <si>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</si>
  <si>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</si>
  <si>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</si>
  <si>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</si>
  <si>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</si>
  <si>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</si>
  <si>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</si>
  <si>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</si>
  <si>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</si>
  <si>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</si>
  <si>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</si>
  <si>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</si>
  <si>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</si>
  <si>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</si>
  <si>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</si>
  <si>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</si>
  <si>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</si>
  <si>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</si>
  <si>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</si>
  <si>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</si>
  <si>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</si>
  <si>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</si>
  <si>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</si>
  <si>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</si>
  <si>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</si>
  <si>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</si>
  <si>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</si>
  <si>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</si>
  <si>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</si>
  <si>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</si>
  <si>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</si>
  <si>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</si>
  <si>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</si>
  <si>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</si>
  <si>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</si>
  <si>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</si>
  <si>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</si>
  <si>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</si>
  <si>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</si>
  <si>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</si>
  <si>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</si>
  <si>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</si>
  <si>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</si>
  <si>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</si>
  <si>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</si>
  <si>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</si>
  <si>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</si>
  <si>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</si>
  <si>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</si>
  <si>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</si>
  <si>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</si>
  <si>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</si>
  <si>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</si>
  <si>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</si>
  <si>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</si>
  <si>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</si>
  <si>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</si>
  <si>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</si>
  <si>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</si>
  <si>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</si>
  <si>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</si>
  <si>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</si>
  <si>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</si>
  <si>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</si>
  <si>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</si>
  <si>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</si>
  <si>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</si>
  <si>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</si>
  <si>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</si>
  <si>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</si>
  <si>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</si>
  <si>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</si>
  <si>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</si>
  <si>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</si>
  <si>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</si>
  <si>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</si>
  <si>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</si>
  <si>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</si>
  <si>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</si>
  <si>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</si>
  <si>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</si>
  <si>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</si>
  <si>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</si>
  <si>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</si>
  <si>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</si>
  <si>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</si>
  <si>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</si>
  <si>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</si>
  <si>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</si>
  <si>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</si>
  <si>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</si>
  <si>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</si>
  <si>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</si>
  <si>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</si>
  <si>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</si>
  <si>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</si>
  <si>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</si>
  <si>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</si>
  <si>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</si>
  <si>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</si>
  <si>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</si>
  <si>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</si>
  <si>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</si>
  <si>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</si>
  <si>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</si>
  <si>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</si>
  <si>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</si>
  <si>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</si>
  <si>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</si>
  <si>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</si>
  <si>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</si>
  <si>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</si>
  <si>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</si>
  <si>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</si>
  <si>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</si>
  <si>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</si>
  <si>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</si>
  <si>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</si>
  <si>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</si>
  <si>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</si>
  <si>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</si>
  <si>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</si>
  <si>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</si>
  <si>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</si>
  <si>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</si>
  <si>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</si>
  <si>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</si>
  <si>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</si>
  <si>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</si>
  <si>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</si>
  <si>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</si>
  <si>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</si>
  <si>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</si>
  <si>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</si>
  <si>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</si>
  <si>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</si>
  <si>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</si>
  <si>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</si>
  <si>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</si>
  <si>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</si>
  <si>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</si>
  <si>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</si>
  <si>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</si>
  <si>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</si>
  <si>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</si>
  <si>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</si>
  <si>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</si>
  <si>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</si>
  <si>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</si>
  <si>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</si>
  <si>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</si>
  <si>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</si>
  <si>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</si>
  <si>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</si>
  <si>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</si>
  <si>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</si>
  <si>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</si>
  <si>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</si>
  <si>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</si>
  <si>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</si>
  <si>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</si>
  <si>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</si>
  <si>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</si>
  <si>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</si>
  <si>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</si>
  <si>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</si>
  <si>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</si>
  <si>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</si>
  <si>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</si>
  <si>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</si>
  <si>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</si>
  <si>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</si>
  <si>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</si>
  <si>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</si>
  <si>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</si>
  <si>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</si>
  <si>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</si>
  <si>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</si>
  <si>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</si>
  <si>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</si>
  <si>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</si>
  <si>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</si>
  <si>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</si>
  <si>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</si>
  <si>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</si>
  <si>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</si>
  <si>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</si>
  <si>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</si>
  <si>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</si>
  <si>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</si>
  <si>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</si>
  <si>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</si>
  <si>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</si>
  <si>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</si>
  <si>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</si>
  <si>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</si>
  <si>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</si>
  <si>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</si>
  <si>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</si>
  <si>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</si>
  <si>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</si>
  <si>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</si>
  <si>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</si>
  <si>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</si>
  <si>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</si>
  <si>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</si>
  <si>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</si>
  <si>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</si>
  <si>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</si>
  <si>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</si>
  <si>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</si>
  <si>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</si>
  <si>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</si>
  <si>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</si>
  <si>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</si>
  <si>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</si>
  <si>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</si>
  <si>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</si>
  <si>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</si>
  <si>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</si>
  <si>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</si>
  <si>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</si>
  <si>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</si>
  <si>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</si>
  <si>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</si>
  <si>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</si>
  <si>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</si>
  <si>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</si>
  <si>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</si>
  <si>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</si>
  <si>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</si>
  <si>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</si>
  <si>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</si>
  <si>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</si>
  <si>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</si>
  <si>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</si>
  <si>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</si>
  <si>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</si>
  <si>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</si>
  <si>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</si>
  <si>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</si>
  <si>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</si>
  <si>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</si>
  <si>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</si>
  <si>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</si>
  <si>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</si>
  <si>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</si>
  <si>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</si>
  <si>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</si>
  <si>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</si>
  <si>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</si>
  <si>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</si>
  <si>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</si>
  <si>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</si>
  <si>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</si>
  <si>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</si>
  <si>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</si>
  <si>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</si>
  <si>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</si>
  <si>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</si>
  <si>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</si>
  <si>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</si>
  <si>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</si>
  <si>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</si>
  <si>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</si>
  <si>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</si>
  <si>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</si>
  <si>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</si>
  <si>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</si>
  <si>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</si>
  <si>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</si>
  <si>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</si>
  <si>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</si>
  <si>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</si>
  <si>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</si>
  <si>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</si>
  <si>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</si>
  <si>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</si>
  <si>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</si>
  <si>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</si>
  <si>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</si>
  <si>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</si>
  <si>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</si>
  <si>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</si>
  <si>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</si>
  <si>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</si>
  <si>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</si>
  <si>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</si>
  <si>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</si>
  <si>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</si>
  <si>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</si>
  <si>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</si>
  <si>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</si>
  <si>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</si>
  <si>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</si>
  <si>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</si>
  <si>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</si>
  <si>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</si>
  <si>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</si>
  <si>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</si>
  <si>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</si>
  <si>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</si>
  <si>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</si>
  <si>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</si>
  <si>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</si>
  <si>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</si>
  <si>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</si>
  <si>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</si>
  <si>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</si>
  <si>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</si>
  <si>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</si>
  <si>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</si>
  <si>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</si>
  <si>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</si>
  <si>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</si>
  <si>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</si>
  <si>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</si>
  <si>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</si>
  <si>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</si>
  <si>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</si>
  <si>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</si>
  <si>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</si>
  <si>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</si>
  <si>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</si>
  <si>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</si>
  <si>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</si>
  <si>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</si>
  <si>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</si>
  <si>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</si>
  <si>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</si>
  <si>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</si>
  <si>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</si>
  <si>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</si>
  <si>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</si>
  <si>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</si>
  <si>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</si>
  <si>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</si>
  <si>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</si>
  <si>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</si>
  <si>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</si>
  <si>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</si>
  <si>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</si>
  <si>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</si>
  <si>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</si>
  <si>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</si>
  <si>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</si>
  <si>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</si>
  <si>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</si>
  <si>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</si>
  <si>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</si>
  <si>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</si>
  <si>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</si>
  <si>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</si>
  <si>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</si>
  <si>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</si>
  <si>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</si>
  <si>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</si>
  <si>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</si>
  <si>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</si>
  <si>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</si>
  <si>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</si>
  <si>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</si>
  <si>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</si>
  <si>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</si>
  <si>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</si>
  <si>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</si>
  <si>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</si>
  <si>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</si>
  <si>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</si>
  <si>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</si>
  <si>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</si>
  <si>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</si>
  <si>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</si>
  <si>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</si>
  <si>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</si>
  <si>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</si>
  <si>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</si>
  <si>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</si>
  <si>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</si>
  <si>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</si>
  <si>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</si>
  <si>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</si>
  <si>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</si>
  <si>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</si>
  <si>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</si>
  <si>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</si>
  <si>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</si>
  <si>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</si>
  <si>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</si>
  <si>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</si>
  <si>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</si>
  <si>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</si>
  <si>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</si>
  <si>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</si>
  <si>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</si>
  <si>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</si>
  <si>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</si>
  <si>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</si>
  <si>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</si>
  <si>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</si>
  <si>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</si>
  <si>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</si>
  <si>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</si>
  <si>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</si>
  <si>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</si>
  <si>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</si>
  <si>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</si>
  <si>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</si>
  <si>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</si>
  <si>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</si>
  <si>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</si>
  <si>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</si>
  <si>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</si>
  <si>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</si>
  <si>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</si>
  <si>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</si>
  <si>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</si>
  <si>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</si>
  <si>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</si>
  <si>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</si>
  <si>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</si>
  <si>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</si>
  <si>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</si>
  <si>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</si>
  <si>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</si>
  <si>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</si>
  <si>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</si>
  <si>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</si>
  <si>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</si>
  <si>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</si>
  <si>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</si>
  <si>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</si>
  <si>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</si>
  <si>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</si>
  <si>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</si>
  <si>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</si>
  <si>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</si>
  <si>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</si>
  <si>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</si>
  <si>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</si>
  <si>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</si>
  <si>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</si>
  <si>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</si>
  <si>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</si>
  <si>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</si>
  <si>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</si>
  <si>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</si>
  <si>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</si>
  <si>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</si>
  <si>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</si>
  <si>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</si>
  <si>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</si>
  <si>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</si>
  <si>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</si>
  <si>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</si>
  <si>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</si>
  <si>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</si>
  <si>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</si>
  <si>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</si>
  <si>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</si>
  <si>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</si>
  <si>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</si>
  <si>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</si>
  <si>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</si>
  <si>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</si>
  <si>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</si>
  <si>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</si>
  <si>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</si>
  <si>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</si>
  <si>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</si>
  <si>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</si>
  <si>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</si>
  <si>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</si>
  <si>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</si>
  <si>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</si>
  <si>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</si>
  <si>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</si>
  <si>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</si>
  <si>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</si>
  <si>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</si>
  <si>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</si>
  <si>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</si>
  <si>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</si>
  <si>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</si>
  <si>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</si>
  <si>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</si>
  <si>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</si>
  <si>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</si>
  <si>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</si>
  <si>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</si>
  <si>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</si>
  <si>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</si>
  <si>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</si>
  <si>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</si>
  <si>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</si>
  <si>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</si>
  <si>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</si>
  <si>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</si>
  <si>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</si>
  <si>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</si>
  <si>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</si>
  <si>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</si>
  <si>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</si>
  <si>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</si>
  <si>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</si>
  <si>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</si>
  <si>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</si>
  <si>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</si>
  <si>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</si>
  <si>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</si>
  <si>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</si>
  <si>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</si>
  <si>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</si>
  <si>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</si>
  <si>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</si>
  <si>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</si>
  <si>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</si>
  <si>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</si>
  <si>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</si>
  <si>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</si>
  <si>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</si>
  <si>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</si>
  <si>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</si>
  <si>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</si>
  <si>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</si>
  <si>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</si>
  <si>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</si>
  <si>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</si>
  <si>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</si>
  <si>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</si>
  <si>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</si>
  <si>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</si>
  <si>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</si>
  <si>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</si>
  <si>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</si>
  <si>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</si>
  <si>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</si>
  <si>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</si>
  <si>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</si>
  <si>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</si>
  <si>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</si>
  <si>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</si>
  <si>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</si>
  <si>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</si>
  <si>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</si>
  <si>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</si>
  <si>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</si>
  <si>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</si>
  <si>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</si>
  <si>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</si>
  <si>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</si>
  <si>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</si>
  <si>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</si>
  <si>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</si>
  <si>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</si>
  <si>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</si>
  <si>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</si>
  <si>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</si>
  <si>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</si>
  <si>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</si>
  <si>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</si>
  <si>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</si>
  <si>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</si>
  <si>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</si>
  <si>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</si>
  <si>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</si>
  <si>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</si>
  <si>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</si>
  <si>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</si>
  <si>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</si>
  <si>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</si>
  <si>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</si>
  <si>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</si>
  <si>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</si>
  <si>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</si>
  <si>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</si>
  <si>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</si>
  <si>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</si>
  <si>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</si>
  <si>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</si>
  <si>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</si>
  <si>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</si>
  <si>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</si>
  <si>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</si>
  <si>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</si>
  <si>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</si>
  <si>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</si>
  <si>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</si>
  <si>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</si>
  <si>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</si>
  <si>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</si>
  <si>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</si>
  <si>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</si>
  <si>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</si>
  <si>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</si>
  <si>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</si>
  <si>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</si>
  <si>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</si>
  <si>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</si>
  <si>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</si>
  <si>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</si>
  <si>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</si>
  <si>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</si>
  <si>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</si>
  <si>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</si>
  <si>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</si>
  <si>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</si>
  <si>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</si>
  <si>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</si>
  <si>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</si>
  <si>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</si>
  <si>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</si>
  <si>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</si>
  <si>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</si>
  <si>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</si>
  <si>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</si>
  <si>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</si>
  <si>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</si>
  <si>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</si>
  <si>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</si>
  <si>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</si>
  <si>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</si>
  <si>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</si>
  <si>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</si>
  <si>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</si>
  <si>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</si>
  <si>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</si>
  <si>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</si>
  <si>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</si>
  <si>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</si>
  <si>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</si>
  <si>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</si>
  <si>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</si>
  <si>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</si>
  <si>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</si>
  <si>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</si>
  <si>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</si>
  <si>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</si>
  <si>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</si>
  <si>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</si>
  <si>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</si>
  <si>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</si>
  <si>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</si>
  <si>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</si>
  <si>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</si>
  <si>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</si>
  <si>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</si>
  <si>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</si>
  <si>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</si>
  <si>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</si>
  <si>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</si>
  <si>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</si>
  <si>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</si>
  <si>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</si>
  <si>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</si>
  <si>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</si>
  <si>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</si>
  <si>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</si>
  <si>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</si>
  <si>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</si>
  <si>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</si>
  <si>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</si>
  <si>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</si>
  <si>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</si>
  <si>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</si>
  <si>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</si>
  <si>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</si>
  <si>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</si>
  <si>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</si>
  <si>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</si>
  <si>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</si>
  <si>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</si>
  <si>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</si>
  <si>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</si>
  <si>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</si>
  <si>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</si>
  <si>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</si>
  <si>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</si>
  <si>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</si>
  <si>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</si>
  <si>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</si>
  <si>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</si>
  <si>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</si>
  <si>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</si>
  <si>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</si>
  <si>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</si>
  <si>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</si>
  <si>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</si>
  <si>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</si>
  <si>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</si>
  <si>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</si>
  <si>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</si>
  <si>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</si>
  <si>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</si>
  <si>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</si>
  <si>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</si>
  <si>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</si>
  <si>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</si>
  <si>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</si>
  <si>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</si>
  <si>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</si>
  <si>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</si>
  <si>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</si>
  <si>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</si>
  <si>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</si>
  <si>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</si>
  <si>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</si>
  <si>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</si>
  <si>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</si>
  <si>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</si>
  <si>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</si>
  <si>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</si>
  <si>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</si>
  <si>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</si>
  <si>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</si>
  <si>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</si>
  <si>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</si>
  <si>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</si>
  <si>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</si>
  <si>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</si>
  <si>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</si>
  <si>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</si>
  <si>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</si>
  <si>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</si>
  <si>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</si>
  <si>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</si>
  <si>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</si>
  <si>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</si>
  <si>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</si>
  <si>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</si>
  <si>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</si>
  <si>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</si>
  <si>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</si>
  <si>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</si>
  <si>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</si>
  <si>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</si>
  <si>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</si>
  <si>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</si>
  <si>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</si>
  <si>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</si>
  <si>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</si>
  <si>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</si>
  <si>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</si>
  <si>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</si>
  <si>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</si>
  <si>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</si>
  <si>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</si>
  <si>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</si>
  <si>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</si>
  <si>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</si>
  <si>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</si>
  <si>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</si>
  <si>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</si>
  <si>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</si>
  <si>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</si>
  <si>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</si>
  <si>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</si>
  <si>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</si>
  <si>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</si>
  <si>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</si>
  <si>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</si>
  <si>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</si>
  <si>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</si>
  <si>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</si>
  <si>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</si>
  <si>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</si>
  <si>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</si>
  <si>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</si>
  <si>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</si>
  <si>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</si>
  <si>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</si>
  <si>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</si>
  <si>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</si>
  <si>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</si>
  <si>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</si>
  <si>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</si>
  <si>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</si>
  <si>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</si>
  <si>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</si>
  <si>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</si>
  <si>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</si>
  <si>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</si>
  <si>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</si>
  <si>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</si>
  <si>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</si>
  <si>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</si>
  <si>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</si>
  <si>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</si>
  <si>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</si>
  <si>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</si>
  <si>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</si>
  <si>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</si>
  <si>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</si>
  <si>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</si>
  <si>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</si>
  <si>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</si>
  <si>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</si>
  <si>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</si>
  <si>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</si>
  <si>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</si>
  <si>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</si>
  <si>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</si>
  <si>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</si>
  <si>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</si>
  <si>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</si>
  <si>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</si>
  <si>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</si>
  <si>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</si>
  <si>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</si>
  <si>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</si>
  <si>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</si>
  <si>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</si>
  <si>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</si>
  <si>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</si>
  <si>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</si>
  <si>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</si>
  <si>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</si>
  <si>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</si>
  <si>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</si>
  <si>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</si>
  <si>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</si>
  <si>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</si>
  <si>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</si>
  <si>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</si>
  <si>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</si>
  <si>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</si>
  <si>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</si>
  <si>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</si>
  <si>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</si>
  <si>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</si>
  <si>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</si>
  <si>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</si>
  <si>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</si>
  <si>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</si>
  <si>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</si>
  <si>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</si>
  <si>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</si>
  <si>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</si>
  <si>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</si>
  <si>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</si>
  <si>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</si>
  <si>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</si>
  <si>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</si>
  <si>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</si>
  <si>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</si>
  <si>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</si>
  <si>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</si>
  <si>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</si>
  <si>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</si>
  <si>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</si>
  <si>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</si>
  <si>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</si>
  <si>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</si>
  <si>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</si>
  <si>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</si>
  <si>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</si>
  <si>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</si>
  <si>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</si>
  <si>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</si>
  <si>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</si>
  <si>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</si>
  <si>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</si>
  <si>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</si>
  <si>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</si>
  <si>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</si>
  <si>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</si>
  <si>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</si>
  <si>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</si>
  <si>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</si>
  <si>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</si>
  <si>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</si>
  <si>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</si>
  <si>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</si>
  <si>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</si>
  <si>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</si>
  <si>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</si>
  <si>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</si>
  <si>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</si>
  <si>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</si>
  <si>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</si>
  <si>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</si>
  <si>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</si>
  <si>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</si>
  <si>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</si>
  <si>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</si>
  <si>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</si>
  <si>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</si>
  <si>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</si>
  <si>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</si>
  <si>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</si>
  <si>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</si>
  <si>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</si>
  <si>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</si>
  <si>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</si>
  <si>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</si>
  <si>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</si>
  <si>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</si>
  <si>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</si>
  <si>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</si>
  <si>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</si>
  <si>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</si>
  <si>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</si>
  <si>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</si>
  <si>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</si>
  <si>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</si>
  <si>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</si>
  <si>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</si>
  <si>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</si>
  <si>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</si>
  <si>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</si>
  <si>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</si>
  <si>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</si>
  <si>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</si>
  <si>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</si>
  <si>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</si>
  <si>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</si>
  <si>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</si>
  <si>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</si>
  <si>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</si>
  <si>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</si>
  <si>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</si>
  <si>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</si>
  <si>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</si>
  <si>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</si>
  <si>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</si>
  <si>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</si>
  <si>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</si>
  <si>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</si>
  <si>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</si>
  <si>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</si>
  <si>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</si>
  <si>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</si>
  <si>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</si>
  <si>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</si>
  <si>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</si>
  <si>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</si>
  <si>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</si>
  <si>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</si>
  <si>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</si>
  <si>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</si>
  <si>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</si>
  <si>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</si>
  <si>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</si>
  <si>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</si>
  <si>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</si>
  <si>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</si>
  <si>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</si>
  <si>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</si>
  <si>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</si>
  <si>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</si>
  <si>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</si>
  <si>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</si>
  <si>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</si>
  <si>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</si>
  <si>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</si>
  <si>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</si>
  <si>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</si>
  <si>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</si>
  <si>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</si>
  <si>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</si>
  <si>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</si>
  <si>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</si>
  <si>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</si>
  <si>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</si>
  <si>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</si>
  <si>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</si>
  <si>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</si>
  <si>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</si>
  <si>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</si>
  <si>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</si>
  <si>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</si>
  <si>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</si>
  <si>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</si>
  <si>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</si>
  <si>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</si>
  <si>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</si>
  <si>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</si>
  <si>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</si>
  <si>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</si>
  <si>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</si>
  <si>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</si>
  <si>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</si>
  <si>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</si>
  <si>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</si>
  <si>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</si>
  <si>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</si>
  <si>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</si>
  <si>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</si>
  <si>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</si>
  <si>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</si>
  <si>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</si>
  <si>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</si>
  <si>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</si>
  <si>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</si>
  <si>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</si>
  <si>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</si>
  <si>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</si>
  <si>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</si>
  <si>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</si>
  <si>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</si>
  <si>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</si>
  <si>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</si>
  <si>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</si>
  <si>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</si>
  <si>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</si>
  <si>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</si>
  <si>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</si>
  <si>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</si>
  <si>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</si>
  <si>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</si>
  <si>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</si>
  <si>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</si>
  <si>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</si>
  <si>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</si>
  <si>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</si>
  <si>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</si>
  <si>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</si>
  <si>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</si>
  <si>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</si>
  <si>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</si>
  <si>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</si>
  <si>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</si>
  <si>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</si>
  <si>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</si>
  <si>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</si>
  <si>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</si>
  <si>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</si>
  <si>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</si>
  <si>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</si>
  <si>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</si>
  <si>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</si>
  <si>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</si>
  <si>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</si>
  <si>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</si>
  <si>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</si>
  <si>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</si>
  <si>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</si>
  <si>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</si>
  <si>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</si>
  <si>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</si>
  <si>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</si>
  <si>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</si>
  <si>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</si>
  <si>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</si>
  <si>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</si>
  <si>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</si>
  <si>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</si>
  <si>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</si>
  <si>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</si>
  <si>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</si>
  <si>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</si>
  <si>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</si>
  <si>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</si>
  <si>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</si>
  <si>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</si>
  <si>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</si>
  <si>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</si>
  <si>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</si>
  <si>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</si>
  <si>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</si>
  <si>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</si>
  <si>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</si>
  <si>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</si>
  <si>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</si>
  <si>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</si>
  <si>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</si>
  <si>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</si>
  <si>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</si>
  <si>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</si>
  <si>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</si>
  <si>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</si>
  <si>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</si>
  <si>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</si>
  <si>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</si>
  <si>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</si>
  <si>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</si>
  <si>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</si>
  <si>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</si>
  <si>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</si>
  <si>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</si>
  <si>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</si>
  <si>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</si>
  <si>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</si>
  <si>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</si>
  <si>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</si>
  <si>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</si>
  <si>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</si>
  <si>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</si>
  <si>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</si>
  <si>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</si>
  <si>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</si>
  <si>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</si>
  <si>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</si>
  <si>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</si>
  <si>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</si>
  <si>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</si>
  <si>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</si>
  <si>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</si>
  <si>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</si>
  <si>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</si>
  <si>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</si>
  <si>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</si>
  <si>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</si>
  <si>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</si>
  <si>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</si>
  <si>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</si>
  <si>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</si>
  <si>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</si>
  <si>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</si>
  <si>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</si>
  <si>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</si>
  <si>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</si>
  <si>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</si>
  <si>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</si>
  <si>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</si>
  <si>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</si>
  <si>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</si>
  <si>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</si>
  <si>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</si>
  <si>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</si>
  <si>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</si>
  <si>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</si>
  <si>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</si>
  <si>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</si>
  <si>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</si>
  <si>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</si>
  <si>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</si>
  <si>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</si>
  <si>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</si>
  <si>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</si>
  <si>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</si>
  <si>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</si>
  <si>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</si>
  <si>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</si>
  <si>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</si>
  <si>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</si>
  <si>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</si>
  <si>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</si>
  <si>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</si>
  <si>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</si>
  <si>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</si>
  <si>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</si>
  <si>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</si>
  <si>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</si>
  <si>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</si>
  <si>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</si>
  <si>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</si>
  <si>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</si>
  <si>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</si>
  <si>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</si>
  <si>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</si>
  <si>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</si>
  <si>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</si>
  <si>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</si>
  <si>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</si>
  <si>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</si>
  <si>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</si>
  <si>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</si>
  <si>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</si>
  <si>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</si>
  <si>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</si>
  <si>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</si>
  <si>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</si>
  <si>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</si>
  <si>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</si>
  <si>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</si>
  <si>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</si>
  <si>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</si>
  <si>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</si>
  <si>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</si>
  <si>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</si>
  <si>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</si>
  <si>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</si>
  <si>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</si>
  <si>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</si>
  <si>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</si>
  <si>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</si>
  <si>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</si>
  <si>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</si>
  <si>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</si>
  <si>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</si>
  <si>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</si>
  <si>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</si>
  <si>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</si>
  <si>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</si>
  <si>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</si>
  <si>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</si>
  <si>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</si>
  <si>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</si>
  <si>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</si>
  <si>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</si>
  <si>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</si>
  <si>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</si>
  <si>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</si>
  <si>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</si>
  <si>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</si>
  <si>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</si>
  <si>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</si>
  <si>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</si>
  <si>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</si>
  <si>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</si>
  <si>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</si>
  <si>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</si>
  <si>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</si>
  <si>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</si>
  <si>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</si>
  <si>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</si>
  <si>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</si>
  <si>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</si>
  <si>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</si>
  <si>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</si>
  <si>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</si>
  <si>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</si>
  <si>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</si>
  <si>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</si>
  <si>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</si>
  <si>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</si>
  <si>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</si>
  <si>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</si>
  <si>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</si>
  <si>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</si>
  <si>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</si>
  <si>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</si>
  <si>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</si>
  <si>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</si>
  <si>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</si>
  <si>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</si>
  <si>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</si>
  <si>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</si>
  <si>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</si>
  <si>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</si>
  <si>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</si>
  <si>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</si>
  <si>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</si>
  <si>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</si>
  <si>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</si>
  <si>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</si>
  <si>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</si>
  <si>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</si>
  <si>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</si>
  <si>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</si>
  <si>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</si>
  <si>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</si>
  <si>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</si>
  <si>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</si>
  <si>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</si>
  <si>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</si>
  <si>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</si>
  <si>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</si>
  <si>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</si>
  <si>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</si>
  <si>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</si>
  <si>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</si>
  <si>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</si>
  <si>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</si>
  <si>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</si>
  <si>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</si>
  <si>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</si>
  <si>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</si>
  <si>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</si>
  <si>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</si>
  <si>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</si>
  <si>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</si>
  <si>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</si>
  <si>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</si>
  <si>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</si>
  <si>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</si>
  <si>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</si>
  <si>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</si>
  <si>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</si>
  <si>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</si>
  <si>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</si>
  <si>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</si>
  <si>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</si>
  <si>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</si>
  <si>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</si>
  <si>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</si>
  <si>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</si>
  <si>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</si>
  <si>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</si>
  <si>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</si>
  <si>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</si>
  <si>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</si>
  <si>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</si>
  <si>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</si>
  <si>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</si>
  <si>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</si>
  <si>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</si>
  <si>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</si>
  <si>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</si>
  <si>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</si>
  <si>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</si>
  <si>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</si>
  <si>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</si>
  <si>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</si>
  <si>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</si>
  <si>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</si>
  <si>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</si>
  <si>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</si>
  <si>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</si>
  <si>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</si>
  <si>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</si>
  <si>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</si>
  <si>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</si>
  <si>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</si>
  <si>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</si>
  <si>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</si>
  <si>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</si>
  <si>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</si>
  <si>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</si>
  <si>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</si>
  <si>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</si>
  <si>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</si>
  <si>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</si>
  <si>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</si>
  <si>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</si>
  <si>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</si>
  <si>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</si>
  <si>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</si>
  <si>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</si>
  <si>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</si>
  <si>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</si>
  <si>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</si>
  <si>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</si>
  <si>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</si>
  <si>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</si>
  <si>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</si>
  <si>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</si>
  <si>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</si>
  <si>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</si>
  <si>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</si>
  <si>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</si>
  <si>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</si>
  <si>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</si>
  <si>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</si>
  <si>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</si>
  <si>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</si>
  <si>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</si>
  <si>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</si>
  <si>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</si>
  <si>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</si>
  <si>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</si>
  <si>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</si>
  <si>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</si>
  <si>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</si>
  <si>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</si>
  <si>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</si>
  <si>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</si>
  <si>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</si>
  <si>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</si>
  <si>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</si>
  <si>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</si>
  <si>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</si>
  <si>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</si>
  <si>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</si>
  <si>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</si>
  <si>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</si>
  <si>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</si>
  <si>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</si>
  <si>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</si>
  <si>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</si>
  <si>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</si>
  <si>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</si>
  <si>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</si>
  <si>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</si>
  <si>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</si>
  <si>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</si>
  <si>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</si>
  <si>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</si>
  <si>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</si>
  <si>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</si>
  <si>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</si>
  <si>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</si>
  <si>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</si>
  <si>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</si>
  <si>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</si>
  <si>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</si>
  <si>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</si>
  <si>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</si>
  <si>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</si>
  <si>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</si>
  <si>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</si>
  <si>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</si>
  <si>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</si>
  <si>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</si>
  <si>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</si>
  <si>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</si>
  <si>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</si>
  <si>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</si>
  <si>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</si>
  <si>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</si>
  <si>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</si>
  <si>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</si>
  <si>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</si>
  <si>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</si>
  <si>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</si>
  <si>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</si>
  <si>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</si>
  <si>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</si>
  <si>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</si>
  <si>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</si>
  <si>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</si>
  <si>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</si>
  <si>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</si>
  <si>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</si>
  <si>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</si>
  <si>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</si>
  <si>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</si>
  <si>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</si>
  <si>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</si>
  <si>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</si>
  <si>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</si>
  <si>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</si>
  <si>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</si>
  <si>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</si>
  <si>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</si>
  <si>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</si>
  <si>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</si>
  <si>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</si>
  <si>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</si>
  <si>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</si>
  <si>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</si>
  <si>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</si>
  <si>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</si>
  <si>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</si>
  <si>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</si>
  <si>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</si>
  <si>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</si>
  <si>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</si>
  <si>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</si>
  <si>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</si>
  <si>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</si>
  <si>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</si>
  <si>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</si>
  <si>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</si>
  <si>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</si>
  <si>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</si>
  <si>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</si>
  <si>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</si>
  <si>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</si>
  <si>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</si>
  <si>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</si>
  <si>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</si>
  <si>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</si>
  <si>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</si>
  <si>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</si>
  <si>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</si>
  <si>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</si>
  <si>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</si>
  <si>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</si>
  <si>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</si>
  <si>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</si>
  <si>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</si>
  <si>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</si>
  <si>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</si>
  <si>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</si>
  <si>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</si>
  <si>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</si>
  <si>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</si>
  <si>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</si>
  <si>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</si>
  <si>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</si>
  <si>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</si>
  <si>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</si>
  <si>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</si>
  <si>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</si>
  <si>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</si>
  <si>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</si>
  <si>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</si>
  <si>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</si>
  <si>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</si>
  <si>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</si>
  <si>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</si>
  <si>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</si>
  <si>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</si>
  <si>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</si>
  <si>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</si>
  <si>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</si>
  <si>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</si>
  <si>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</si>
  <si>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</si>
  <si>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</si>
  <si>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</si>
  <si>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</si>
  <si>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</si>
  <si>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</si>
  <si>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</si>
  <si>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</si>
  <si>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</si>
  <si>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</si>
  <si>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</si>
  <si>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</si>
  <si>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</si>
  <si>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</si>
  <si>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</si>
  <si>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</si>
  <si>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</si>
  <si>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</si>
  <si>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</si>
  <si>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</si>
  <si>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</si>
  <si>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</si>
  <si>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</si>
  <si>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</si>
  <si>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</si>
  <si>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</si>
  <si>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</si>
  <si>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</si>
  <si>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</si>
  <si>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</si>
  <si>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</si>
  <si>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</si>
  <si>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</si>
  <si>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</si>
  <si>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</si>
  <si>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</si>
  <si>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</si>
  <si>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</si>
  <si>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</si>
  <si>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</si>
  <si>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</si>
  <si>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</si>
  <si>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</si>
  <si>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</si>
  <si>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</si>
  <si>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</si>
  <si>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</si>
  <si>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</si>
  <si>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</si>
  <si>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</si>
  <si>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</si>
  <si>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</si>
  <si>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</si>
  <si>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</si>
  <si>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</si>
  <si>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</si>
  <si>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</si>
  <si>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</si>
  <si>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</si>
  <si>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</si>
  <si>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</si>
  <si>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</si>
  <si>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</si>
  <si>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</si>
  <si>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</si>
  <si>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</si>
  <si>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</si>
  <si>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</si>
  <si>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</si>
  <si>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</si>
  <si>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</si>
  <si>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</si>
  <si>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</si>
  <si>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</si>
  <si>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</si>
  <si>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</si>
  <si>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</si>
  <si>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</si>
  <si>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</si>
  <si>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</si>
  <si>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</si>
  <si>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</si>
  <si>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</si>
  <si>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</si>
  <si>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</si>
  <si>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</si>
  <si>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</si>
  <si>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</si>
  <si>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</si>
  <si>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</si>
  <si>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</si>
  <si>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</si>
  <si>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</si>
  <si>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</si>
  <si>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</si>
  <si>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</si>
  <si>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</si>
  <si>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</si>
  <si>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</si>
  <si>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</si>
  <si>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</si>
  <si>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</si>
  <si>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</si>
  <si>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</si>
  <si>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</si>
  <si>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</si>
  <si>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</si>
  <si>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</si>
  <si>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</si>
  <si>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</si>
  <si>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</si>
  <si>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</si>
  <si>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</si>
  <si>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</si>
  <si>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</si>
  <si>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</si>
  <si>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</si>
  <si>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</si>
  <si>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</si>
  <si>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</si>
  <si>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</si>
  <si>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</si>
  <si>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</si>
  <si>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</si>
  <si>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</si>
  <si>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</si>
  <si>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</si>
  <si>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</si>
  <si>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</si>
  <si>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</si>
  <si>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</si>
  <si>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</si>
  <si>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</si>
  <si>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</si>
  <si>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</si>
  <si>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</si>
  <si>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</si>
  <si>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</si>
  <si>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</si>
  <si>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</si>
  <si>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</si>
  <si>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</si>
  <si>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</si>
  <si>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</si>
  <si>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</si>
  <si>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</si>
  <si>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</si>
  <si>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</si>
  <si>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</si>
  <si>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</si>
  <si>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</si>
  <si>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</si>
  <si>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</si>
  <si>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</si>
  <si>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</si>
  <si>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</si>
  <si>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</si>
  <si>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</si>
  <si>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</si>
  <si>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</si>
  <si>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</si>
  <si>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</si>
  <si>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</si>
  <si>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</si>
  <si>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</si>
  <si>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</si>
  <si>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</si>
  <si>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</si>
  <si>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</si>
  <si>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</si>
  <si>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</si>
  <si>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</si>
  <si>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</si>
  <si>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</si>
  <si>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</si>
  <si>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</si>
  <si>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</si>
  <si>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</si>
  <si>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</si>
  <si>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</si>
  <si>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</si>
  <si>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</si>
  <si>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</si>
  <si>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</si>
  <si>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</si>
  <si>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</si>
  <si>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</si>
  <si>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</si>
  <si>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</si>
  <si>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</si>
  <si>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</si>
  <si>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</si>
  <si>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</si>
  <si>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</si>
  <si>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</si>
  <si>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</si>
  <si>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</si>
  <si>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</si>
  <si>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</si>
  <si>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</si>
  <si>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</si>
  <si>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</si>
  <si>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</si>
  <si>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</si>
  <si>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</si>
  <si>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</si>
  <si>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</si>
  <si>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</si>
  <si>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</si>
  <si>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</si>
  <si>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</si>
  <si>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</si>
  <si>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</si>
  <si>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</si>
  <si>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</si>
  <si>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</si>
  <si>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</si>
  <si>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</si>
  <si>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</si>
  <si>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</si>
  <si>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</si>
  <si>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</si>
  <si>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</si>
  <si>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</si>
  <si>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</si>
  <si>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</si>
  <si>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</si>
  <si>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</si>
  <si>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</si>
  <si>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</si>
  <si>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</si>
  <si>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</si>
  <si>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</si>
  <si>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</si>
  <si>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</si>
  <si>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</si>
  <si>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</si>
  <si>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</si>
  <si>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</si>
  <si>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</si>
  <si>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</si>
  <si>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</si>
  <si>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</si>
  <si>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</si>
  <si>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</si>
  <si>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</si>
  <si>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</si>
  <si>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</si>
  <si>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</si>
  <si>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</si>
  <si>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</si>
  <si>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</si>
  <si>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</si>
  <si>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</si>
  <si>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</si>
  <si>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</si>
  <si>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</si>
  <si>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</si>
  <si>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</si>
  <si>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</si>
  <si>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</si>
  <si>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</si>
  <si>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</si>
  <si>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</si>
  <si>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</si>
  <si>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</si>
  <si>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</si>
  <si>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</si>
  <si>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</si>
  <si>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</si>
  <si>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</si>
  <si>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</si>
  <si>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</si>
  <si>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</si>
  <si>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</si>
  <si>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</si>
  <si>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</si>
  <si>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</si>
  <si>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</si>
  <si>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</si>
  <si>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</si>
  <si>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</si>
  <si>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</si>
  <si>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</si>
  <si>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</si>
  <si>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</si>
  <si>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</si>
  <si>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</si>
  <si>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</si>
  <si>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</si>
  <si>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</si>
  <si>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</si>
  <si>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</si>
  <si>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</si>
  <si>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</si>
  <si>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</si>
  <si>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</si>
  <si>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</si>
  <si>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</si>
  <si>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</si>
  <si>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</si>
  <si>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</si>
  <si>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</si>
  <si>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</si>
  <si>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</si>
  <si>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</si>
  <si>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</si>
  <si>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</si>
  <si>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</si>
  <si>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</si>
  <si>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</si>
  <si>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</si>
  <si>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</si>
  <si>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</si>
  <si>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</si>
  <si>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</si>
  <si>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</si>
  <si>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</si>
  <si>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</si>
  <si>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</si>
  <si>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</si>
  <si>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</si>
  <si>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</si>
  <si>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</si>
  <si>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</si>
  <si>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</si>
  <si>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</si>
  <si>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</si>
  <si>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</si>
  <si>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</si>
  <si>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</si>
  <si>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</si>
  <si>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</si>
  <si>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</si>
  <si>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</si>
  <si>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</si>
  <si>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</si>
  <si>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</si>
  <si>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</si>
  <si>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</si>
  <si>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</si>
  <si>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</si>
  <si>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</si>
  <si>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</si>
  <si>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</si>
  <si>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</si>
  <si>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</si>
  <si>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</si>
  <si>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</si>
  <si>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</si>
  <si>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</si>
  <si>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</si>
  <si>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</si>
  <si>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</si>
  <si>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</si>
  <si>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</si>
  <si>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</si>
  <si>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</si>
  <si>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</si>
  <si>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</si>
  <si>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</si>
  <si>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</si>
  <si>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</si>
  <si>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</si>
  <si>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</si>
  <si>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</si>
  <si>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</si>
  <si>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</si>
  <si>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</si>
  <si>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</si>
  <si>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</si>
  <si>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</si>
  <si>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</si>
  <si>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</si>
  <si>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</si>
  <si>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</si>
  <si>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</si>
  <si>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</si>
  <si>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</si>
  <si>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</si>
  <si>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</si>
  <si>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</si>
  <si>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</si>
  <si>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</si>
  <si>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</si>
  <si>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</si>
  <si>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</si>
  <si>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</si>
  <si>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</si>
  <si>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</si>
  <si>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</si>
  <si>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</si>
  <si>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</si>
  <si>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</si>
  <si>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</si>
  <si>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</si>
  <si>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</si>
  <si>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</si>
  <si>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</si>
  <si>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</si>
  <si>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</si>
  <si>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</si>
  <si>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</si>
  <si>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</si>
  <si>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</si>
  <si>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</si>
  <si>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</si>
  <si>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</si>
  <si>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</si>
  <si>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</si>
  <si>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</si>
  <si>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</si>
  <si>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</si>
  <si>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</si>
  <si>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</si>
  <si>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</si>
  <si>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</si>
  <si>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</si>
  <si>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</si>
  <si>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</si>
  <si>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</si>
  <si>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</si>
  <si>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</si>
  <si>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</si>
  <si>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</si>
  <si>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</si>
  <si>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</si>
  <si>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</si>
  <si>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</si>
  <si>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</si>
  <si>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</si>
  <si>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</si>
  <si>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</si>
  <si>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</si>
  <si>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</si>
  <si>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</si>
  <si>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</si>
  <si>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</si>
  <si>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</si>
  <si>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</si>
  <si>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</si>
  <si>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</si>
  <si>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</si>
  <si>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</si>
  <si>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</si>
  <si>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</si>
  <si>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</si>
  <si>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</si>
  <si>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</si>
  <si>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</si>
  <si>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</si>
  <si>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</si>
  <si>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</si>
  <si>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</si>
  <si>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</si>
  <si>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</si>
  <si>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</si>
  <si>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</si>
  <si>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</si>
  <si>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</si>
  <si>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</si>
  <si>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</si>
  <si>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</si>
  <si>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</si>
  <si>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</si>
  <si>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</si>
  <si>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</si>
  <si>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</si>
  <si>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</si>
  <si>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</si>
  <si>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</si>
  <si>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</si>
  <si>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</si>
  <si>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</si>
  <si>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</si>
  <si>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</si>
  <si>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</si>
  <si>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</si>
  <si>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</si>
  <si>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</si>
  <si>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</si>
  <si>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</si>
  <si>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</si>
  <si>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</si>
  <si>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</si>
  <si>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</si>
  <si>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</si>
  <si>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</si>
  <si>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</si>
  <si>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</si>
  <si>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</si>
  <si>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</si>
  <si>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</si>
  <si>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</si>
  <si>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</si>
  <si>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</si>
  <si>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</si>
  <si>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</si>
  <si>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</si>
  <si>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</si>
  <si>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</si>
  <si>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</si>
  <si>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</si>
  <si>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</si>
  <si>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</si>
  <si>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</si>
  <si>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</si>
  <si>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</si>
  <si>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</si>
  <si>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</si>
  <si>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</si>
  <si>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</si>
  <si>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</si>
  <si>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</si>
  <si>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</si>
  <si>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</si>
  <si>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</si>
  <si>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</si>
  <si>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</si>
  <si>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</si>
  <si>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</si>
  <si>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</si>
  <si>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</si>
  <si>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</si>
  <si>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</si>
  <si>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</si>
  <si>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</si>
  <si>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</si>
  <si>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</si>
  <si>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</si>
  <si>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</si>
  <si>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</si>
  <si>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</si>
  <si>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</si>
  <si>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</si>
  <si>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</si>
  <si>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</si>
  <si>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</si>
  <si>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</si>
  <si>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</si>
  <si>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</si>
  <si>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</si>
  <si>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</si>
  <si>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</si>
  <si>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</si>
  <si>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</si>
  <si>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</si>
  <si>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</si>
  <si>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</si>
  <si>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</si>
  <si>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</si>
  <si>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</si>
  <si>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</si>
  <si>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</si>
  <si>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</si>
  <si>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</si>
  <si>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</si>
  <si>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</si>
  <si>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</si>
  <si>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</si>
  <si>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</si>
  <si>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</si>
  <si>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</si>
  <si>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</si>
  <si>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</si>
  <si>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</si>
  <si>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</si>
  <si>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</si>
  <si>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</si>
  <si>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</si>
  <si>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</si>
  <si>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</si>
  <si>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</si>
  <si>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</si>
  <si>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</si>
  <si>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</si>
  <si>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</si>
  <si>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</si>
  <si>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</si>
  <si>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</si>
  <si>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</si>
  <si>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</si>
  <si>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</si>
  <si>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</si>
  <si>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</si>
  <si>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</si>
  <si>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</si>
  <si>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</si>
  <si>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</si>
  <si>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</si>
  <si>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</si>
  <si>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</si>
  <si>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</si>
  <si>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</si>
  <si>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</si>
  <si>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</si>
  <si>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</si>
  <si>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</si>
  <si>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</si>
  <si>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</si>
  <si>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</si>
  <si>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</si>
  <si>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</si>
  <si>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</si>
  <si>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</si>
  <si>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</si>
  <si>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</si>
  <si>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</si>
  <si>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</si>
  <si>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</si>
  <si>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</si>
  <si>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</si>
  <si>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</si>
  <si>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</si>
  <si>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</si>
  <si>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</si>
  <si>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</si>
  <si>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</si>
  <si>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</si>
  <si>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</si>
  <si>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</si>
  <si>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</si>
  <si>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</si>
  <si>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</si>
  <si>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</si>
  <si>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</si>
  <si>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</si>
  <si>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</si>
  <si>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</si>
  <si>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</si>
  <si>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</si>
  <si>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</si>
  <si>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</si>
  <si>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</si>
  <si>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</si>
  <si>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</si>
  <si>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</si>
  <si>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</si>
  <si>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</si>
  <si>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</si>
  <si>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</si>
  <si>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</si>
  <si>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</si>
  <si>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</si>
  <si>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</si>
  <si>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</si>
  <si>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</si>
  <si>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</si>
  <si>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</si>
  <si>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</si>
  <si>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</si>
  <si>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</si>
  <si>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</si>
  <si>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</si>
  <si>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</si>
  <si>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</si>
  <si>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</si>
  <si>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</si>
  <si>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</si>
  <si>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</si>
  <si>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</si>
  <si>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</si>
  <si>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</si>
  <si>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</si>
  <si>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</si>
  <si>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</si>
  <si>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</si>
  <si>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</si>
  <si>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</si>
  <si>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</si>
  <si>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</si>
  <si>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</si>
  <si>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</si>
  <si>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</si>
  <si>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</si>
  <si>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</si>
  <si>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</si>
  <si>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</si>
  <si>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</si>
  <si>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</si>
  <si>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</si>
  <si>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</si>
  <si>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</si>
  <si>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</si>
  <si>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</si>
  <si>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</si>
  <si>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</si>
  <si>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</si>
  <si>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</si>
  <si>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</si>
  <si>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</si>
  <si>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</si>
  <si>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</si>
  <si>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</si>
  <si>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</si>
  <si>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</si>
  <si>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</si>
  <si>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</si>
  <si>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</si>
  <si>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</si>
  <si>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</si>
  <si>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</si>
  <si>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</si>
  <si>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</si>
  <si>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</si>
  <si>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</si>
  <si>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</si>
  <si>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</si>
  <si>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</si>
  <si>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</si>
  <si>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</si>
  <si>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</si>
  <si>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</si>
  <si>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</si>
  <si>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</si>
  <si>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</si>
  <si>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</si>
  <si>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</si>
  <si>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</si>
  <si>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</si>
  <si>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</si>
  <si>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</si>
  <si>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</si>
  <si>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</si>
  <si>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</si>
  <si>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</si>
  <si>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</si>
  <si>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</si>
  <si>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</si>
  <si>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</si>
  <si>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</si>
  <si>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</si>
  <si>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</si>
  <si>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</si>
  <si>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</si>
  <si>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</si>
  <si>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</si>
  <si>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</si>
  <si>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</si>
  <si>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</si>
  <si>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</si>
  <si>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</si>
  <si>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</si>
  <si>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</si>
  <si>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</si>
  <si>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</si>
  <si>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</si>
  <si>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</si>
  <si>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</si>
  <si>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</si>
  <si>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</si>
  <si>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</si>
  <si>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</si>
  <si>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</si>
  <si>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</si>
  <si>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</si>
  <si>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</si>
  <si>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</si>
  <si>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</si>
  <si>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</si>
  <si>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</si>
  <si>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</si>
  <si>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</si>
  <si>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</si>
  <si>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</si>
  <si>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</si>
  <si>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</si>
  <si>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</si>
  <si>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</si>
  <si>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</si>
  <si>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</si>
  <si>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</si>
  <si>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</si>
  <si>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</si>
  <si>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</si>
  <si>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</si>
  <si>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</si>
  <si>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</si>
  <si>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</si>
  <si>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</si>
  <si>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</si>
  <si>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</si>
  <si>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</si>
  <si>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</si>
  <si>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</si>
  <si>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</si>
  <si>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</si>
  <si>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</si>
  <si>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</si>
  <si>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</si>
  <si>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</si>
  <si>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</si>
  <si>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</si>
  <si>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</si>
  <si>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</si>
  <si>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</si>
  <si>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</si>
  <si>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</si>
  <si>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</si>
  <si>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</si>
  <si>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</si>
  <si>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</si>
  <si>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</si>
  <si>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</si>
  <si>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</si>
  <si>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</si>
  <si>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</si>
  <si>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</si>
  <si>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</si>
  <si>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</si>
  <si>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</si>
  <si>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</si>
  <si>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</si>
  <si>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</si>
  <si>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</si>
  <si>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</si>
  <si>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</si>
  <si>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</si>
  <si>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</si>
  <si>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</si>
  <si>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</si>
  <si>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</si>
  <si>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</si>
  <si>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</si>
  <si>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</si>
  <si>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</si>
  <si>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</si>
  <si>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</si>
  <si>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</si>
  <si>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</si>
  <si>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</si>
  <si>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</si>
  <si>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</si>
  <si>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</si>
  <si>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</si>
  <si>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</si>
  <si>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</si>
  <si>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</si>
  <si>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</si>
  <si>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</si>
  <si>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</si>
  <si>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</si>
  <si>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</si>
  <si>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</si>
  <si>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</si>
  <si>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</si>
  <si>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</si>
  <si>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</si>
  <si>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</si>
  <si>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</si>
  <si>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</si>
  <si>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</si>
  <si>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</si>
  <si>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</si>
  <si>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</si>
  <si>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</si>
  <si>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</si>
  <si>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</si>
  <si>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</si>
  <si>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</si>
  <si>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</si>
  <si>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</si>
  <si>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</si>
  <si>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</si>
  <si>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</si>
  <si>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</si>
  <si>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</si>
  <si>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</si>
  <si>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</si>
  <si>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</si>
  <si>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</si>
  <si>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</si>
  <si>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</si>
  <si>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</si>
  <si>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</si>
  <si>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</si>
  <si>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</si>
  <si>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</si>
  <si>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</si>
  <si>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</si>
  <si>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</si>
  <si>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</si>
  <si>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</si>
  <si>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</si>
  <si>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</si>
  <si>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</si>
  <si>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</si>
  <si>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</si>
  <si>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</si>
  <si>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</si>
  <si>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</si>
  <si>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</si>
  <si>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</si>
  <si>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</si>
  <si>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</si>
  <si>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</si>
  <si>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</si>
  <si>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</si>
  <si>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</si>
  <si>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</si>
  <si>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</si>
  <si>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</si>
  <si>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</si>
  <si>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</si>
  <si>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</si>
  <si>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</si>
  <si>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</si>
  <si>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</si>
  <si>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</si>
  <si>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</si>
  <si>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</si>
  <si>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</si>
  <si>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</si>
  <si>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</si>
  <si>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</si>
  <si>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</si>
  <si>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</si>
  <si>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</si>
  <si>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</si>
  <si>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</si>
  <si>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</si>
  <si>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</si>
  <si>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</si>
  <si>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</si>
  <si>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</si>
  <si>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</si>
  <si>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</si>
  <si>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</si>
  <si>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</si>
  <si>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</si>
  <si>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</si>
  <si>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</si>
  <si>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</si>
  <si>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</si>
  <si>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</si>
  <si>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</si>
  <si>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</si>
  <si>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</si>
  <si>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</si>
  <si>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</si>
  <si>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</si>
  <si>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</si>
  <si>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</si>
  <si>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</si>
  <si>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</si>
  <si>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</si>
  <si>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</si>
  <si>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</si>
  <si>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</si>
  <si>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</si>
  <si>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</si>
  <si>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</si>
  <si>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</si>
  <si>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</si>
  <si>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</si>
  <si>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</si>
  <si>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</si>
  <si>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</si>
  <si>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</si>
  <si>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</si>
  <si>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</si>
  <si>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</si>
  <si>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</si>
  <si>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</si>
  <si>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</si>
  <si>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</si>
  <si>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</si>
  <si>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</si>
  <si>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</si>
  <si>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</si>
  <si>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</si>
  <si>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</si>
  <si>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</si>
  <si>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</si>
  <si>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</si>
  <si>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</si>
  <si>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</si>
  <si>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</si>
  <si>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</si>
  <si>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</si>
  <si>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</si>
  <si>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</si>
  <si>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</si>
  <si>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</si>
  <si>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</si>
  <si>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</si>
  <si>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</si>
  <si>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</si>
  <si>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</si>
  <si>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</si>
  <si>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</si>
  <si>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</si>
  <si>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</si>
  <si>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</si>
  <si>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</si>
  <si>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</si>
  <si>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</si>
  <si>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</si>
  <si>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</si>
  <si>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</si>
  <si>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</si>
  <si>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</si>
  <si>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</si>
  <si>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</si>
  <si>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</si>
  <si>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</si>
  <si>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</si>
  <si>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</si>
  <si>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</si>
  <si>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</si>
  <si>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</si>
  <si>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</si>
  <si>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</si>
  <si>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</si>
  <si>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</si>
  <si>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</si>
  <si>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</si>
  <si>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</si>
  <si>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</si>
  <si>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</si>
  <si>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</si>
  <si>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</si>
  <si>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</si>
  <si>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</si>
  <si>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</si>
  <si>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</si>
  <si>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</si>
  <si>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</si>
  <si>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</si>
  <si>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</si>
  <si>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</si>
  <si>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</si>
  <si>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</si>
  <si>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</si>
  <si>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</si>
  <si>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</si>
  <si>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</si>
  <si>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</si>
  <si>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</si>
  <si>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</si>
  <si>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</si>
  <si>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</si>
  <si>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</si>
  <si>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</si>
  <si>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</si>
  <si>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</si>
  <si>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</si>
  <si>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</si>
  <si>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</si>
  <si>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</si>
  <si>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</si>
  <si>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</si>
  <si>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</si>
  <si>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</si>
  <si>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</si>
  <si>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</si>
  <si>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</si>
  <si>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</si>
  <si>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</si>
  <si>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</si>
  <si>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</si>
  <si>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</si>
  <si>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</si>
  <si>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</si>
  <si>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</si>
  <si>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</si>
  <si>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</si>
  <si>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</si>
  <si>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</si>
  <si>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</si>
  <si>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</si>
  <si>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</si>
  <si>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</si>
  <si>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</si>
  <si>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</si>
  <si>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</si>
  <si>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</si>
  <si>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</si>
  <si>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</si>
  <si>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</si>
  <si>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</si>
  <si>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</si>
  <si>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</si>
  <si>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</si>
  <si>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</si>
  <si>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</si>
  <si>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</si>
  <si>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</si>
  <si>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</si>
  <si>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</si>
  <si>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</si>
  <si>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</si>
  <si>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</si>
  <si>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</si>
  <si>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</si>
  <si>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</si>
  <si>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</si>
  <si>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</si>
  <si>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</si>
  <si>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</si>
  <si>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</si>
  <si>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</si>
  <si>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</si>
  <si>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</si>
  <si>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</si>
  <si>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</si>
  <si>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</si>
  <si>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</si>
  <si>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</si>
  <si>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</si>
  <si>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</si>
  <si>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</si>
  <si>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</si>
  <si>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</si>
  <si>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</si>
  <si>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</si>
  <si>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</si>
  <si>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</si>
  <si>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</si>
  <si>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</si>
  <si>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</si>
  <si>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</si>
  <si>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</si>
  <si>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</si>
  <si>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</si>
  <si>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</si>
  <si>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</si>
  <si>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</si>
  <si>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</si>
  <si>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</si>
  <si>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</si>
  <si>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</si>
  <si>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</si>
  <si>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</si>
  <si>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</si>
  <si>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</si>
  <si>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</si>
  <si>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</si>
  <si>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</si>
  <si>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</si>
  <si>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</si>
  <si>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</si>
  <si>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</si>
  <si>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</si>
  <si>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</si>
  <si>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</si>
  <si>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</si>
  <si>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</si>
  <si>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</si>
  <si>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</si>
  <si>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</si>
  <si>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</si>
  <si>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</si>
  <si>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</si>
  <si>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</si>
  <si>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</si>
  <si>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</si>
  <si>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</si>
  <si>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</si>
  <si>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</si>
  <si>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</si>
  <si>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</si>
  <si>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</si>
  <si>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</si>
  <si>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</si>
  <si>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</si>
  <si>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</si>
  <si>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</si>
  <si>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</si>
  <si>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</si>
  <si>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</si>
  <si>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</si>
  <si>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</si>
  <si>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</si>
  <si>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</si>
  <si>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</si>
  <si>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</si>
  <si>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</si>
  <si>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</si>
  <si>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</si>
  <si>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</si>
  <si>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</si>
  <si>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</si>
  <si>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</si>
  <si>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</si>
  <si>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</si>
  <si>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</si>
  <si>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</si>
  <si>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</si>
  <si>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</si>
  <si>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</si>
  <si>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</si>
  <si>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</si>
  <si>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</si>
  <si>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</si>
  <si>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</si>
  <si>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</si>
  <si>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</si>
  <si>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</si>
  <si>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</si>
  <si>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</si>
  <si>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</si>
  <si>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</si>
  <si>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</si>
  <si>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</si>
  <si>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</si>
  <si>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</si>
  <si>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</si>
  <si>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</si>
  <si>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</si>
  <si>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</si>
  <si>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</si>
  <si>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</si>
  <si>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</si>
  <si>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</si>
  <si>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</si>
  <si>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</si>
  <si>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</si>
  <si>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</si>
  <si>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</si>
  <si>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</si>
  <si>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</si>
  <si>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</si>
  <si>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</si>
  <si>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</si>
  <si>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</si>
  <si>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</si>
  <si>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</si>
  <si>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</si>
  <si>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</si>
  <si>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</si>
  <si>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</si>
  <si>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</si>
  <si>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</si>
  <si>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</si>
  <si>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</si>
  <si>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</si>
  <si>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</si>
  <si>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</si>
  <si>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</si>
  <si>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</si>
  <si>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</si>
  <si>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</si>
  <si>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</si>
  <si>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</si>
  <si>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</si>
  <si>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</si>
  <si>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</si>
  <si>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</si>
  <si>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</si>
  <si>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</si>
  <si>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</si>
  <si>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</si>
  <si>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</si>
  <si>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</si>
  <si>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</si>
  <si>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</si>
  <si>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</si>
  <si>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</si>
  <si>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</si>
  <si>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</si>
  <si>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</si>
  <si>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</si>
  <si>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</si>
  <si>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</si>
  <si>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</si>
  <si>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</si>
  <si>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</si>
  <si>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</si>
  <si>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</si>
  <si>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</si>
  <si>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</si>
  <si>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</si>
  <si>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</si>
  <si>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</si>
  <si>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</si>
  <si>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</si>
  <si>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</si>
  <si>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</si>
  <si>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</si>
  <si>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</si>
  <si>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</si>
  <si>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</si>
  <si>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</si>
  <si>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</si>
  <si>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</si>
  <si>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</si>
  <si>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</si>
  <si>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</si>
  <si>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</si>
  <si>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</si>
  <si>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</si>
  <si>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</si>
  <si>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</si>
  <si>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</si>
  <si>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</si>
  <si>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</si>
  <si>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</si>
  <si>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</si>
  <si>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</si>
  <si>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</si>
  <si>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</si>
  <si>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</si>
  <si>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</si>
  <si>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</si>
  <si>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</si>
  <si>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</si>
  <si>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</si>
  <si>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</si>
  <si>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</si>
  <si>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</si>
  <si>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</si>
  <si>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</si>
  <si>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</si>
  <si>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</si>
  <si>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</si>
  <si>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</si>
  <si>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</si>
  <si>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</si>
  <si>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</si>
  <si>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</si>
  <si>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</si>
  <si>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</si>
  <si>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</si>
  <si>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</si>
  <si>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</si>
  <si>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</si>
  <si>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</si>
  <si>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</si>
  <si>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</si>
  <si>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</si>
  <si>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</si>
  <si>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</si>
  <si>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</si>
  <si>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</si>
  <si>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</si>
  <si>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</si>
  <si>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</si>
  <si>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</si>
  <si>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</si>
  <si>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</si>
  <si>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</si>
  <si>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</si>
  <si>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</si>
  <si>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</si>
  <si>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</si>
  <si>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</si>
  <si>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</si>
  <si>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</si>
  <si>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</si>
  <si>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</si>
  <si>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</si>
  <si>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</si>
  <si>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</si>
  <si>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</si>
  <si>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</si>
  <si>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</si>
  <si>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</si>
  <si>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</si>
  <si>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</si>
  <si>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</si>
  <si>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</si>
  <si>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</si>
  <si>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</si>
  <si>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</si>
  <si>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</si>
  <si>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</si>
  <si>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</si>
  <si>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</si>
  <si>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</si>
  <si>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</si>
  <si>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</si>
  <si>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</si>
  <si>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</si>
  <si>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</si>
  <si>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</si>
  <si>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</si>
  <si>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</si>
  <si>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</si>
  <si>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</si>
  <si>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</si>
  <si>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</si>
  <si>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</si>
  <si>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</si>
  <si>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</si>
  <si>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</si>
  <si>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</si>
  <si>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</si>
  <si>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</si>
  <si>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</si>
  <si>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</si>
  <si>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</si>
  <si>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</si>
  <si>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</si>
  <si>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</si>
  <si>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</si>
  <si>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</si>
  <si>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</si>
  <si>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</si>
  <si>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</si>
  <si>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</si>
  <si>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</si>
  <si>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</si>
  <si>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</si>
  <si>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</si>
  <si>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</si>
  <si>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</si>
  <si>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</si>
  <si>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</si>
  <si>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</si>
  <si>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</si>
  <si>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</si>
  <si>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</si>
  <si>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</si>
  <si>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</si>
  <si>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</si>
  <si>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</si>
  <si>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</si>
  <si>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</si>
  <si>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</si>
  <si>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</si>
  <si>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</si>
  <si>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</si>
  <si>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</si>
  <si>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</si>
  <si>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</si>
  <si>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</si>
  <si>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</si>
  <si>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</si>
  <si>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</si>
  <si>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</si>
  <si>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</si>
  <si>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</si>
  <si>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</si>
  <si>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</si>
  <si>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</si>
  <si>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</si>
  <si>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</si>
  <si>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</si>
  <si>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</si>
  <si>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</si>
  <si>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</si>
  <si>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</si>
  <si>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</si>
  <si>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</si>
  <si>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</si>
  <si>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</si>
  <si>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</si>
  <si>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</si>
  <si>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</si>
  <si>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</si>
  <si>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</si>
  <si>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</si>
  <si>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</si>
  <si>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</si>
  <si>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</si>
  <si>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</si>
  <si>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</si>
  <si>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</si>
  <si>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</si>
  <si>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</si>
  <si>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</si>
  <si>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</si>
  <si>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</si>
  <si>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</si>
  <si>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</si>
  <si>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</si>
  <si>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</si>
  <si>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</si>
  <si>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</si>
  <si>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</si>
  <si>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</si>
  <si>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</si>
  <si>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</si>
  <si>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</si>
  <si>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</si>
  <si>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</si>
  <si>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</si>
  <si>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</si>
  <si>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</si>
  <si>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</si>
  <si>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</si>
  <si>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</si>
  <si>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</si>
  <si>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</si>
  <si>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</si>
  <si>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</si>
  <si>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</si>
  <si>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</si>
  <si>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</si>
  <si>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</si>
  <si>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</si>
  <si>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</si>
  <si>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</si>
  <si>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</si>
  <si>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</si>
  <si>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</si>
  <si>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</si>
  <si>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</si>
  <si>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</si>
  <si>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</si>
  <si>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</si>
  <si>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</si>
  <si>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</si>
  <si>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</si>
  <si>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</si>
  <si>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</si>
  <si>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</si>
  <si>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</si>
  <si>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</si>
  <si>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</si>
  <si>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</si>
  <si>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</si>
  <si>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</si>
  <si>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</si>
  <si>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</si>
  <si>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</si>
  <si>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</si>
  <si>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</si>
  <si>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</si>
  <si>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</si>
  <si>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</si>
  <si>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</si>
  <si>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</si>
  <si>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</si>
  <si>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</si>
  <si>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</si>
  <si>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</si>
  <si>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</si>
  <si>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</si>
  <si>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</si>
  <si>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</si>
  <si>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</si>
  <si>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</si>
  <si>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</si>
  <si>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</si>
  <si>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</si>
  <si>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</si>
  <si>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</si>
  <si>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</si>
  <si>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</si>
  <si>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</si>
  <si>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</si>
  <si>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</si>
  <si>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</si>
  <si>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</si>
  <si>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</si>
  <si>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</si>
  <si>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</si>
  <si>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</si>
  <si>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</si>
  <si>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</si>
  <si>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</si>
  <si>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</si>
  <si>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</si>
  <si>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</si>
  <si>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</si>
  <si>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</si>
  <si>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</si>
  <si>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</si>
  <si>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</si>
  <si>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</si>
  <si>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</si>
  <si>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</si>
  <si>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</si>
  <si>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</si>
  <si>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</si>
  <si>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</si>
  <si>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</si>
  <si>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</si>
  <si>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</si>
  <si>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</si>
  <si>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</si>
  <si>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</si>
  <si>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</si>
  <si>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</si>
  <si>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</si>
  <si>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</si>
  <si>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</si>
  <si>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</si>
  <si>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</si>
  <si>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</si>
  <si>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</si>
  <si>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</si>
  <si>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</si>
  <si>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</si>
  <si>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</si>
  <si>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</si>
  <si>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</si>
  <si>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</si>
  <si>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</si>
  <si>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</si>
  <si>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</si>
  <si>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</si>
  <si>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</si>
  <si>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</si>
  <si>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</si>
  <si>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</si>
  <si>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</si>
  <si>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</si>
  <si>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</si>
  <si>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</si>
  <si>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</si>
  <si>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</si>
  <si>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</si>
  <si>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</si>
  <si>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</si>
  <si>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</si>
  <si>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</si>
  <si>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</si>
  <si>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</si>
  <si>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</si>
  <si>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</si>
  <si>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</si>
  <si>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</si>
  <si>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</si>
  <si>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</si>
  <si>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</si>
  <si>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</si>
  <si>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</si>
  <si>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</si>
  <si>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</si>
  <si>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</si>
  <si>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</si>
  <si>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</si>
  <si>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</si>
  <si>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</si>
  <si>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</si>
  <si>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</si>
  <si>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</si>
  <si>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</si>
  <si>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</si>
  <si>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</si>
  <si>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</si>
  <si>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</si>
  <si>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</si>
  <si>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</si>
  <si>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</si>
  <si>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</si>
  <si>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</si>
  <si>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</si>
  <si>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</si>
  <si>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</si>
  <si>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</si>
  <si>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</si>
  <si>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</si>
  <si>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</si>
  <si>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</si>
  <si>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</si>
  <si>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</si>
  <si>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</si>
  <si>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</si>
  <si>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</si>
  <si>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</si>
  <si>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</si>
  <si>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</si>
  <si>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</si>
  <si>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</si>
  <si>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</si>
  <si>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</si>
  <si>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</si>
  <si>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</si>
  <si>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</si>
  <si>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</si>
  <si>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</si>
  <si>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</si>
  <si>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</si>
  <si>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</si>
  <si>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</si>
  <si>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</si>
  <si>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</si>
  <si>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</si>
  <si>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</si>
  <si>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</si>
  <si>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</si>
  <si>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</si>
  <si>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</si>
  <si>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</si>
  <si>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</si>
  <si>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</si>
  <si>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</si>
  <si>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</si>
  <si>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</si>
  <si>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</si>
  <si>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</si>
  <si>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</si>
  <si>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</si>
  <si>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</si>
  <si>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</si>
  <si>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</si>
  <si>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</si>
  <si>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</si>
  <si>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</si>
  <si>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</si>
  <si>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</si>
  <si>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</si>
  <si>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</si>
  <si>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</si>
  <si>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</si>
  <si>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</si>
  <si>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</si>
  <si>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</si>
  <si>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</si>
  <si>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</si>
  <si>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</si>
  <si>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</si>
  <si>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</si>
  <si>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</si>
  <si>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</si>
  <si>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</si>
  <si>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</si>
  <si>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</si>
  <si>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</si>
  <si>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</si>
  <si>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</si>
  <si>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</si>
  <si>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</si>
  <si>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</si>
  <si>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</si>
  <si>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</si>
  <si>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</si>
  <si>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</si>
  <si>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</si>
  <si>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</si>
  <si>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</si>
  <si>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</si>
  <si>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</si>
  <si>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</si>
  <si>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</si>
  <si>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</si>
  <si>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</si>
  <si>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</si>
  <si>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</si>
  <si>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</si>
  <si>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</si>
  <si>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</si>
  <si>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</si>
  <si>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</si>
  <si>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</si>
  <si>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</si>
  <si>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</si>
  <si>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</si>
  <si>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</si>
  <si>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</si>
  <si>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</si>
  <si>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</si>
  <si>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</si>
  <si>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</si>
  <si>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</si>
  <si>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</si>
  <si>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</si>
  <si>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</si>
  <si>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</si>
  <si>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</si>
  <si>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</si>
  <si>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</si>
  <si>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</si>
  <si>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</si>
  <si>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</si>
  <si>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</si>
  <si>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</si>
  <si>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</si>
  <si>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</si>
  <si>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</si>
  <si>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</si>
  <si>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</si>
  <si>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</si>
  <si>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</si>
  <si>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</si>
  <si>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</si>
  <si>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</si>
  <si>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</si>
  <si>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</si>
  <si>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</si>
  <si>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</si>
  <si>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</si>
  <si>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</si>
  <si>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</si>
  <si>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</si>
  <si>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</si>
  <si>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</si>
  <si>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</si>
  <si>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</si>
  <si>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</si>
  <si>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</si>
  <si>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</si>
  <si>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</si>
  <si>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</si>
  <si>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</si>
  <si>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</si>
  <si>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</si>
  <si>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</si>
  <si>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</si>
  <si>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</si>
  <si>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</si>
  <si>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</si>
  <si>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</si>
  <si>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</si>
  <si>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</si>
  <si>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</si>
  <si>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</si>
  <si>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</si>
  <si>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</si>
  <si>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</si>
  <si>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</si>
  <si>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</si>
  <si>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</si>
  <si>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</si>
  <si>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</si>
  <si>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</si>
  <si>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</si>
  <si>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</si>
  <si>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</si>
  <si>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</si>
  <si>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</si>
  <si>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</si>
  <si>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</si>
  <si>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</si>
  <si>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</si>
  <si>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</si>
  <si>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</si>
  <si>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</si>
  <si>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</si>
  <si>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</si>
  <si>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</si>
  <si>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</si>
  <si>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</si>
  <si>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</si>
  <si>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</si>
  <si>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</si>
  <si>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</si>
  <si>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</si>
  <si>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</si>
  <si>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</si>
  <si>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</si>
  <si>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</si>
  <si>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</si>
  <si>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</si>
  <si>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</si>
  <si>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</si>
  <si>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</si>
  <si>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</si>
  <si>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</si>
  <si>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</si>
  <si>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</si>
  <si>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</si>
  <si>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</si>
  <si>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</si>
  <si>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</si>
  <si>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</si>
  <si>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</si>
  <si>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</si>
  <si>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</si>
  <si>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</si>
  <si>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</si>
  <si>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</si>
  <si>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</si>
  <si>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</si>
  <si>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</si>
  <si>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</si>
  <si>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</si>
  <si>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</si>
  <si>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</si>
  <si>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</si>
  <si>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</si>
  <si>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</si>
  <si>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</si>
  <si>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</si>
  <si>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</si>
  <si>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</si>
  <si>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</si>
  <si>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</si>
  <si>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</si>
  <si>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</si>
  <si>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</si>
  <si>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</si>
  <si>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</si>
  <si>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</si>
  <si>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</si>
  <si>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</si>
  <si>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</si>
  <si>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</si>
  <si>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</si>
  <si>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</si>
  <si>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</si>
  <si>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</si>
  <si>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</si>
  <si>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</si>
  <si>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</si>
  <si>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</si>
  <si>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</si>
  <si>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</si>
  <si>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</si>
  <si>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</si>
  <si>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</si>
  <si>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</si>
  <si>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</si>
  <si>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</si>
  <si>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</si>
  <si>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</si>
  <si>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</si>
  <si>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</si>
  <si>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</si>
  <si>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</si>
  <si>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</si>
  <si>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</si>
  <si>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</si>
  <si>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</si>
  <si>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</si>
  <si>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</si>
  <si>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</si>
  <si>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</si>
  <si>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</si>
  <si>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</si>
  <si>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</si>
  <si>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</si>
  <si>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</si>
  <si>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</si>
  <si>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</si>
  <si>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</si>
  <si>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</si>
  <si>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</si>
  <si>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</si>
  <si>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</si>
  <si>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</si>
  <si>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</si>
  <si>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</si>
  <si>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</si>
  <si>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</si>
  <si>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</si>
  <si>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</si>
  <si>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</si>
  <si>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</si>
  <si>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</si>
  <si>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</si>
  <si>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</si>
  <si>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</si>
  <si>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</si>
  <si>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</si>
  <si>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</si>
  <si>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</si>
  <si>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</si>
  <si>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</si>
  <si>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</si>
  <si>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</si>
  <si>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</si>
  <si>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</si>
  <si>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</si>
  <si>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</si>
  <si>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</si>
  <si>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</si>
  <si>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</si>
  <si>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</si>
  <si>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</si>
  <si>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</si>
  <si>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</si>
  <si>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</si>
  <si>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</si>
  <si>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</si>
  <si>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</si>
  <si>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</si>
  <si>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</si>
  <si>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</si>
  <si>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</si>
  <si>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</si>
  <si>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</si>
  <si>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</si>
  <si>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</si>
  <si>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</si>
  <si>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</si>
  <si>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</si>
  <si>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</si>
  <si>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</si>
  <si>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</si>
  <si>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</si>
  <si>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</si>
  <si>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</si>
  <si>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</si>
  <si>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</si>
  <si>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</si>
  <si>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</si>
  <si>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</si>
  <si>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</si>
  <si>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</si>
  <si>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</si>
  <si>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</si>
  <si>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</si>
  <si>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</si>
  <si>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</si>
  <si>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</si>
  <si>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</si>
  <si>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</si>
  <si>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</si>
  <si>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</si>
  <si>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</si>
  <si>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</si>
  <si>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</si>
  <si>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</si>
  <si>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</si>
  <si>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</si>
  <si>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</si>
  <si>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</si>
  <si>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</si>
  <si>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</si>
  <si>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</si>
  <si>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</si>
  <si>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</si>
  <si>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</si>
  <si>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</si>
  <si>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</si>
  <si>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</si>
  <si>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</si>
  <si>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</si>
  <si>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</si>
  <si>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</si>
  <si>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</si>
  <si>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</si>
  <si>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</si>
  <si>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</si>
  <si>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</si>
  <si>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</si>
  <si>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</si>
  <si>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</si>
  <si>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</si>
  <si>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</si>
  <si>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</si>
  <si>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</si>
  <si>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</si>
  <si>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</si>
  <si>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</si>
  <si>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</si>
  <si>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</si>
  <si>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</si>
  <si>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</si>
  <si>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</si>
  <si>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</si>
  <si>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</si>
  <si>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</si>
  <si>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</si>
  <si>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</si>
  <si>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</si>
  <si>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</si>
  <si>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</si>
  <si>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</si>
  <si>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</si>
  <si>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</si>
  <si>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</si>
  <si>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</si>
  <si>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</si>
  <si>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</si>
  <si>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</si>
  <si>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</si>
  <si>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</si>
  <si>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</si>
  <si>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</si>
  <si>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</si>
  <si>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</si>
  <si>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</si>
  <si>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</si>
  <si>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</si>
  <si>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</si>
  <si>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</si>
  <si>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</si>
  <si>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</si>
  <si>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</si>
  <si>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</si>
  <si>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</si>
  <si>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</si>
  <si>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</si>
  <si>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</si>
  <si>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</si>
  <si>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</si>
  <si>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</si>
  <si>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</si>
  <si>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</si>
  <si>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</si>
  <si>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</si>
  <si>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</si>
  <si>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</si>
  <si>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</si>
  <si>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</si>
  <si>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</si>
  <si>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</si>
  <si>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</si>
  <si>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</si>
  <si>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</si>
  <si>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</si>
  <si>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</si>
  <si>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</si>
  <si>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</si>
  <si>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</si>
  <si>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</si>
  <si>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</si>
  <si>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</si>
  <si>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</si>
  <si>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</si>
  <si>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</si>
  <si>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</si>
  <si>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</si>
  <si>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</si>
  <si>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</si>
  <si>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</si>
  <si>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</si>
  <si>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</si>
  <si>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</si>
  <si>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</si>
  <si>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</si>
  <si>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</si>
  <si>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</si>
  <si>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</si>
  <si>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</si>
  <si>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</si>
  <si>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</si>
  <si>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</si>
  <si>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</si>
  <si>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</si>
  <si>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</si>
  <si>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</si>
  <si>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</si>
  <si>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</si>
  <si>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</si>
  <si>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</si>
  <si>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</si>
  <si>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</si>
  <si>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</si>
  <si>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</si>
  <si>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</si>
  <si>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</si>
  <si>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</si>
  <si>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</si>
  <si>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</si>
  <si>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</si>
  <si>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</si>
  <si>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</si>
  <si>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</si>
  <si>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</si>
  <si>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</si>
  <si>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</si>
  <si>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</si>
  <si>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</si>
  <si>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</si>
  <si>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</si>
  <si>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</si>
  <si>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</si>
  <si>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</si>
  <si>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</si>
  <si>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</si>
  <si>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</si>
  <si>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</si>
  <si>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</si>
  <si>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</si>
  <si>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</si>
  <si>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</si>
  <si>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</si>
  <si>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</si>
  <si>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</si>
  <si>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</si>
  <si>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</si>
  <si>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</si>
  <si>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</si>
  <si>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</si>
  <si>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</si>
  <si>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</si>
  <si>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</si>
  <si>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</si>
  <si>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</si>
  <si>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</si>
  <si>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</si>
  <si>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</si>
  <si>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</si>
  <si>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</si>
  <si>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</si>
  <si>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</si>
  <si>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</si>
  <si>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</si>
  <si>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</si>
  <si>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</si>
  <si>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</si>
  <si>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</si>
  <si>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</si>
  <si>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</si>
  <si>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</si>
  <si>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</si>
  <si>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</si>
  <si>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</si>
  <si>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</si>
  <si>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</si>
  <si>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</si>
  <si>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</si>
  <si>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</si>
  <si>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</si>
  <si>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</si>
  <si>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</si>
  <si>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</si>
  <si>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</si>
  <si>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</si>
  <si>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</si>
  <si>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</si>
  <si>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</si>
  <si>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</si>
  <si>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</si>
  <si>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</si>
  <si>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</si>
  <si>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</si>
  <si>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</si>
  <si>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</si>
  <si>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</si>
  <si>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</si>
  <si>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</si>
  <si>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</si>
  <si>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</si>
  <si>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</si>
  <si>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</si>
  <si>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</si>
  <si>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</si>
  <si>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</si>
  <si>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</si>
  <si>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</si>
  <si>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</si>
  <si>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</si>
  <si>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</si>
  <si>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</si>
  <si>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</si>
  <si>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</si>
  <si>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</si>
  <si>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</si>
  <si>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</si>
  <si>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</si>
  <si>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</si>
  <si>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</si>
  <si>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</si>
  <si>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</si>
  <si>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</si>
  <si>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</si>
  <si>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</si>
  <si>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</si>
  <si>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</si>
  <si>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</si>
  <si>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</si>
  <si>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</si>
  <si>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</si>
  <si>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</si>
  <si>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</si>
  <si>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</si>
  <si>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</si>
  <si>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</si>
  <si>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</si>
  <si>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</si>
  <si>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</si>
  <si>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</si>
  <si>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</si>
  <si>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</si>
  <si>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</si>
  <si>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</si>
  <si>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</si>
  <si>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</si>
  <si>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</si>
  <si>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</si>
  <si>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</si>
  <si>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</si>
  <si>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</si>
  <si>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</si>
  <si>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</si>
  <si>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</si>
  <si>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</si>
  <si>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</si>
  <si>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</si>
  <si>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</si>
  <si>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</si>
  <si>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</si>
  <si>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</si>
  <si>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</si>
  <si>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</si>
  <si>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</si>
  <si>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</si>
  <si>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</si>
  <si>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</si>
  <si>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</si>
  <si>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</si>
  <si>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</si>
  <si>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</si>
  <si>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</si>
  <si>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</si>
  <si>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</si>
  <si>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</si>
  <si>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</si>
  <si>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</si>
  <si>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</si>
  <si>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</si>
  <si>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</si>
  <si>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</si>
  <si>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</si>
  <si>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</si>
  <si>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</si>
  <si>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</si>
  <si>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</si>
  <si>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</si>
  <si>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</si>
  <si>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</si>
  <si>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</si>
  <si>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</si>
  <si>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</si>
  <si>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</si>
  <si>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</si>
  <si>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</si>
  <si>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</si>
  <si>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</si>
  <si>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</si>
  <si>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</si>
  <si>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</si>
  <si>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</si>
  <si>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</si>
  <si>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</si>
  <si>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</si>
  <si>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</si>
  <si>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</si>
  <si>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</si>
  <si>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</si>
  <si>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</si>
  <si>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</si>
  <si>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</si>
  <si>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</si>
  <si>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</si>
  <si>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</si>
  <si>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</si>
  <si>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</si>
  <si>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</si>
  <si>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</si>
  <si>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</si>
  <si>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</si>
  <si>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</si>
  <si>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</si>
  <si>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</si>
  <si>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</si>
  <si>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</si>
  <si>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</si>
  <si>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</si>
  <si>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</si>
  <si>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</si>
  <si>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</si>
  <si>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</si>
  <si>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</si>
  <si>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</si>
  <si>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</si>
  <si>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</si>
  <si>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</si>
  <si>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</si>
  <si>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</si>
  <si>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</si>
  <si>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</si>
  <si>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</si>
  <si>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</si>
  <si>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</si>
  <si>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</si>
  <si>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</si>
  <si>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</si>
  <si>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</si>
  <si>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</si>
  <si>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</si>
  <si>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</si>
  <si>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</si>
  <si>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</si>
  <si>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</si>
  <si>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</si>
  <si>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</si>
  <si>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</si>
  <si>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</si>
  <si>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</si>
  <si>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</si>
  <si>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</si>
  <si>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</si>
  <si>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</si>
  <si>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</si>
  <si>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</si>
  <si>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</si>
  <si>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</si>
  <si>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</si>
  <si>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</si>
  <si>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</si>
  <si>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</si>
  <si>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</si>
  <si>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</si>
  <si>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</si>
  <si>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</si>
  <si>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</si>
  <si>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</si>
  <si>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</si>
  <si>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</si>
  <si>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</si>
  <si>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</si>
  <si>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</si>
  <si>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</si>
  <si>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</si>
  <si>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</si>
  <si>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</si>
  <si>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</si>
  <si>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</si>
  <si>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</si>
  <si>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</si>
  <si>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</si>
  <si>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</si>
  <si>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</si>
  <si>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</si>
  <si>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</si>
  <si>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</si>
  <si>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</si>
  <si>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</si>
  <si>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</si>
  <si>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</si>
  <si>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</si>
  <si>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</si>
  <si>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</si>
  <si>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</si>
  <si>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</si>
  <si>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</si>
  <si>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</si>
  <si>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</si>
  <si>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</si>
  <si>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</si>
  <si>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</si>
  <si>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</si>
  <si>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</si>
  <si>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</si>
  <si>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</si>
  <si>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</si>
  <si>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</si>
  <si>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</si>
  <si>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</si>
  <si>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</si>
  <si>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</si>
  <si>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</si>
  <si>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</si>
  <si>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</si>
  <si>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</si>
  <si>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</si>
  <si>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</si>
  <si>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</si>
  <si>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</si>
  <si>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</si>
  <si>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</si>
  <si>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</si>
  <si>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</si>
  <si>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</si>
  <si>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</si>
  <si>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</si>
  <si>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</si>
  <si>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</si>
  <si>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</si>
  <si>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</si>
  <si>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</si>
  <si>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</si>
  <si>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</si>
  <si>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</si>
  <si>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</si>
  <si>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</si>
  <si>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</si>
  <si>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</si>
  <si>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</si>
  <si>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</si>
  <si>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</si>
  <si>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</si>
  <si>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</si>
  <si>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</si>
  <si>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</si>
  <si>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</si>
  <si>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</si>
  <si>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</si>
  <si>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</si>
  <si>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</si>
  <si>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</si>
  <si>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</si>
  <si>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</si>
  <si>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</si>
  <si>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</si>
  <si>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</si>
  <si>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</si>
  <si>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</si>
  <si>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</si>
  <si>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</si>
  <si>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</si>
  <si>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</si>
  <si>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</si>
  <si>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</si>
  <si>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</si>
  <si>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</si>
  <si>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</si>
  <si>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</si>
  <si>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</si>
  <si>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</si>
  <si>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</si>
  <si>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</si>
  <si>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</si>
  <si>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</si>
  <si>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</si>
  <si>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</si>
  <si>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</si>
  <si>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</si>
  <si>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</si>
  <si>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</si>
  <si>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</si>
  <si>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</si>
  <si>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</si>
  <si>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</si>
  <si>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</si>
  <si>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</si>
  <si>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</si>
  <si>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</si>
  <si>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</si>
  <si>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</si>
  <si>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</si>
  <si>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</si>
  <si>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</si>
  <si>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</si>
  <si>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</si>
  <si>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</si>
  <si>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</si>
  <si>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</si>
  <si>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</si>
  <si>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</si>
  <si>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</si>
  <si>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</si>
  <si>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</si>
  <si>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</si>
  <si>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</si>
  <si>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</si>
  <si>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</si>
  <si>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</si>
  <si>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</si>
  <si>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</si>
  <si>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</si>
  <si>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</si>
  <si>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</si>
  <si>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</si>
  <si>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</si>
  <si>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</si>
  <si>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</si>
  <si>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</si>
  <si>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</si>
  <si>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</si>
  <si>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</si>
  <si>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</si>
  <si>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</si>
  <si>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</si>
  <si>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</si>
  <si>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</si>
  <si>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</si>
  <si>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</si>
  <si>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</si>
  <si>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</si>
  <si>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</si>
  <si>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</si>
  <si>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</si>
  <si>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</si>
  <si>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</si>
  <si>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</si>
  <si>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</si>
  <si>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</si>
  <si>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</si>
  <si>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</si>
  <si>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</si>
  <si>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</si>
  <si>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</si>
  <si>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</si>
  <si>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</si>
  <si>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</si>
  <si>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</si>
  <si>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</si>
  <si>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</si>
  <si>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</si>
  <si>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</si>
  <si>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</si>
  <si>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</si>
  <si>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</si>
  <si>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</si>
  <si>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</si>
  <si>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</si>
  <si>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</si>
  <si>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</si>
  <si>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</si>
  <si>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</si>
  <si>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</si>
  <si>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</si>
  <si>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</si>
  <si>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</si>
  <si>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</si>
  <si>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</si>
  <si>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</si>
  <si>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</si>
  <si>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</si>
  <si>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</si>
  <si>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</si>
  <si>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</si>
  <si>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</si>
  <si>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</si>
  <si>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</si>
  <si>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</si>
  <si>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</si>
  <si>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</si>
  <si>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</si>
  <si>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</si>
  <si>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</si>
  <si>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</si>
  <si>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</si>
  <si>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</si>
  <si>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</si>
  <si>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</si>
  <si>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</si>
  <si>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</si>
  <si>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</si>
  <si>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</si>
  <si>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</si>
  <si>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</si>
  <si>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</si>
  <si>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</si>
  <si>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</si>
  <si>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</si>
  <si>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</si>
  <si>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</si>
  <si>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</si>
  <si>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</si>
  <si>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</si>
  <si>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</si>
  <si>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</si>
  <si>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</si>
  <si>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</si>
  <si>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</si>
  <si>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</si>
  <si>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</si>
  <si>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</si>
  <si>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</si>
  <si>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</si>
  <si>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</si>
  <si>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</si>
  <si>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</si>
  <si>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</si>
  <si>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</si>
  <si>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</si>
  <si>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</si>
  <si>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</si>
  <si>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</si>
  <si>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</si>
  <si>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</si>
  <si>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</si>
  <si>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</si>
  <si>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</si>
  <si>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</si>
  <si>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</si>
  <si>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</si>
  <si>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</si>
  <si>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</si>
  <si>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</si>
  <si>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</si>
  <si>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</si>
  <si>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</si>
  <si>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</si>
  <si>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</si>
  <si>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</si>
  <si>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</si>
  <si>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</si>
  <si>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</si>
  <si>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</si>
  <si>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</si>
  <si>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</si>
  <si>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</si>
  <si>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</si>
  <si>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</si>
  <si>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</si>
  <si>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</si>
  <si>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</si>
  <si>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</si>
  <si>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</si>
  <si>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</si>
  <si>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</si>
  <si>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</si>
  <si>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</si>
  <si>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</si>
  <si>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</si>
  <si>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</si>
  <si>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</si>
  <si>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</si>
  <si>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</si>
  <si>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</si>
  <si>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</si>
  <si>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</si>
  <si>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</si>
  <si>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</si>
  <si>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</si>
  <si>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</si>
  <si>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</si>
  <si>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</si>
  <si>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</si>
  <si>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</si>
  <si>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</si>
  <si>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</si>
  <si>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</si>
  <si>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</si>
  <si>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</si>
  <si>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</si>
  <si>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</si>
  <si>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</si>
  <si>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</si>
  <si>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</si>
  <si>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</si>
  <si>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</si>
  <si>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</si>
  <si>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</si>
  <si>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</si>
  <si>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</si>
  <si>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</si>
  <si>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</si>
  <si>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</si>
  <si>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</si>
  <si>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</si>
  <si>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</si>
  <si>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</si>
  <si>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</si>
  <si>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</si>
  <si>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</si>
  <si>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</si>
  <si>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</si>
  <si>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</si>
  <si>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</si>
  <si>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</si>
  <si>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</si>
  <si>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</si>
  <si>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</si>
  <si>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</si>
  <si>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</si>
  <si>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</si>
  <si>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</si>
  <si>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</si>
  <si>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</si>
  <si>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</si>
  <si>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</si>
  <si>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</si>
  <si>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</si>
  <si>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</si>
  <si>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</si>
  <si>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</si>
  <si>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</si>
  <si>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</si>
  <si>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</si>
  <si>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</si>
  <si>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</si>
  <si>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</si>
  <si>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</si>
  <si>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</si>
  <si>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</si>
  <si>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</si>
  <si>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</si>
  <si>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</si>
  <si>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</si>
  <si>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</si>
  <si>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</si>
  <si>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</si>
  <si>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</si>
  <si>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</si>
  <si>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</si>
  <si>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</si>
  <si>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</si>
  <si>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</si>
  <si>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</si>
  <si>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</si>
  <si>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</si>
  <si>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</si>
  <si>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</si>
  <si>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</si>
  <si>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</si>
  <si>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</si>
  <si>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</si>
  <si>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</si>
  <si>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</si>
  <si>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</si>
  <si>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</si>
  <si>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</si>
  <si>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</si>
  <si>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</si>
  <si>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</si>
  <si>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</si>
  <si>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</si>
  <si>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</si>
  <si>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</si>
  <si>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</si>
  <si>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</si>
  <si>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</si>
  <si>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</si>
  <si>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</si>
  <si>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</si>
  <si>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</si>
  <si>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</si>
  <si>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</si>
  <si>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</si>
  <si>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</si>
  <si>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</si>
  <si>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</si>
  <si>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</si>
  <si>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</si>
  <si>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</si>
  <si>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</si>
  <si>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</si>
  <si>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</si>
  <si>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</si>
  <si>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</si>
  <si>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</si>
  <si>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</si>
  <si>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</si>
  <si>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</si>
  <si>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</si>
  <si>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</si>
  <si>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</si>
  <si>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</si>
  <si>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</si>
  <si>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</si>
  <si>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</si>
  <si>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</si>
  <si>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</si>
  <si>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</si>
  <si>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</si>
  <si>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</si>
  <si>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</si>
  <si>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</si>
  <si>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</si>
  <si>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</si>
  <si>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</si>
  <si>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</si>
  <si>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</si>
  <si>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</si>
  <si>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</si>
  <si>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</si>
  <si>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</si>
  <si>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</si>
  <si>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</si>
  <si>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</si>
  <si>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</si>
  <si>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</si>
  <si>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</si>
  <si>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</si>
  <si>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</si>
  <si>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</si>
  <si>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</si>
  <si>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</si>
  <si>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</si>
  <si>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</si>
  <si>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</si>
  <si>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</si>
  <si>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</si>
  <si>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</si>
  <si>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</si>
  <si>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</si>
  <si>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</si>
  <si>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</si>
  <si>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</si>
  <si>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</si>
  <si>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</si>
  <si>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</si>
  <si>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</si>
  <si>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</si>
  <si>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</si>
  <si>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</si>
  <si>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</si>
  <si>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</si>
  <si>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</si>
  <si>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</si>
  <si>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</si>
  <si>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</si>
  <si>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</si>
  <si>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</si>
  <si>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</si>
  <si>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</si>
  <si>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</si>
  <si>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</si>
  <si>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</si>
  <si>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</si>
  <si>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</si>
  <si>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</si>
  <si>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</si>
  <si>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</si>
  <si>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</si>
  <si>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</si>
  <si>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</si>
  <si>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</si>
  <si>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</si>
  <si>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</si>
  <si>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</si>
  <si>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</si>
  <si>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</si>
  <si>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</si>
  <si>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</si>
  <si>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</si>
  <si>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</si>
  <si>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</si>
  <si>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</si>
  <si>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</si>
  <si>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</si>
  <si>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</si>
  <si>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</si>
  <si>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</si>
  <si>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</si>
  <si>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</si>
  <si>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</si>
  <si>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</si>
  <si>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</si>
  <si>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</si>
  <si>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</si>
  <si>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</si>
  <si>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</si>
  <si>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</si>
  <si>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</si>
  <si>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</si>
  <si>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</si>
  <si>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</si>
  <si>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</si>
  <si>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</si>
  <si>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</si>
  <si>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</si>
  <si>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</si>
  <si>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</si>
  <si>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</si>
  <si>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</si>
  <si>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</si>
  <si>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</si>
  <si>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</si>
  <si>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</si>
  <si>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</si>
  <si>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</si>
  <si>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</si>
  <si>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</si>
  <si>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</si>
  <si>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</si>
  <si>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</si>
  <si>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</si>
  <si>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</si>
  <si>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</si>
  <si>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</si>
  <si>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</si>
  <si>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</si>
  <si>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</si>
  <si>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</si>
  <si>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</si>
  <si>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</si>
  <si>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</si>
  <si>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</si>
  <si>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</si>
  <si>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</si>
  <si>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</si>
  <si>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</si>
  <si>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</si>
  <si>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</si>
  <si>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</si>
  <si>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</si>
  <si>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</si>
  <si>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</si>
  <si>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</si>
  <si>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</si>
  <si>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</si>
  <si>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</si>
  <si>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</si>
  <si>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</si>
  <si>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</si>
  <si>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</si>
  <si>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</si>
  <si>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</si>
  <si>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</si>
  <si>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</si>
  <si>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</si>
  <si>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</si>
  <si>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</si>
  <si>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</si>
  <si>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</si>
  <si>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</si>
  <si>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</si>
  <si>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</si>
  <si>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</si>
  <si>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</si>
  <si>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</si>
  <si>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</si>
  <si>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</si>
  <si>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</si>
  <si>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</si>
  <si>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</si>
  <si>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</si>
  <si>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</si>
  <si>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</si>
  <si>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</si>
  <si>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</si>
  <si>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</si>
  <si>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</si>
  <si>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</si>
  <si>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</si>
  <si>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</si>
  <si>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</si>
  <si>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</si>
  <si>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</si>
  <si>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</si>
  <si>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</si>
  <si>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</si>
  <si>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</si>
  <si>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</si>
  <si>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</si>
  <si>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</si>
  <si>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</si>
  <si>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</si>
  <si>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</si>
  <si>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</si>
  <si>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</si>
  <si>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</si>
  <si>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</si>
  <si>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</si>
  <si>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</si>
  <si>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</si>
  <si>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</si>
  <si>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</si>
  <si>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</si>
  <si>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</si>
  <si>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</si>
  <si>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</si>
  <si>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</si>
  <si>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</si>
  <si>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</si>
  <si>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</si>
  <si>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</si>
  <si>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</si>
  <si>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</si>
  <si>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</si>
  <si>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</si>
  <si>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</si>
  <si>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</si>
  <si>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</si>
  <si>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</si>
  <si>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</si>
  <si>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</si>
  <si>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</si>
  <si>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</si>
  <si>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</si>
  <si>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</si>
  <si>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</si>
  <si>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</si>
  <si>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</si>
  <si>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</si>
  <si>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</si>
  <si>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</si>
  <si>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</si>
  <si>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</si>
  <si>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</si>
  <si>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</si>
  <si>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</si>
  <si>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</si>
  <si>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</si>
  <si>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</si>
  <si>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</si>
  <si>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</si>
  <si>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</si>
  <si>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</si>
  <si>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</si>
  <si>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</si>
  <si>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</si>
  <si>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</si>
  <si>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</si>
  <si>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</si>
  <si>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</si>
  <si>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</si>
  <si>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</si>
  <si>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</si>
  <si>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</si>
  <si>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</si>
  <si>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</si>
  <si>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</si>
  <si>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</si>
  <si>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</si>
  <si>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</si>
  <si>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</si>
  <si>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</si>
  <si>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</si>
  <si>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</si>
  <si>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</si>
  <si>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</si>
  <si>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</si>
  <si>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</si>
  <si>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</si>
  <si>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</si>
  <si>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</si>
  <si>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</si>
  <si>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</si>
  <si>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</si>
  <si>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</si>
  <si>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</si>
  <si>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</si>
  <si>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</si>
  <si>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</si>
  <si>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</si>
  <si>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</si>
  <si>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</si>
  <si>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</si>
  <si>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</si>
  <si>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</si>
  <si>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</si>
  <si>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</si>
  <si>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</si>
  <si>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</si>
  <si>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</si>
  <si>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</si>
  <si>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</si>
  <si>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</si>
  <si>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</si>
  <si>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</si>
  <si>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</si>
  <si>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</si>
  <si>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</si>
  <si>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</si>
  <si>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</si>
  <si>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</si>
  <si>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</si>
  <si>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</si>
  <si>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</si>
  <si>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</si>
  <si>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</si>
  <si>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</si>
  <si>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</si>
  <si>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</si>
  <si>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</si>
  <si>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</si>
  <si>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</si>
  <si>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</si>
  <si>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</si>
  <si>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</si>
  <si>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</si>
  <si>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</si>
  <si>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</si>
  <si>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</si>
  <si>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</si>
  <si>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</si>
  <si>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</si>
  <si>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</si>
  <si>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</si>
  <si>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</si>
  <si>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</si>
  <si>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</si>
  <si>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</si>
  <si>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</si>
  <si>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</si>
  <si>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</si>
  <si>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</si>
  <si>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</si>
  <si>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</si>
  <si>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</si>
  <si>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</si>
  <si>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</si>
  <si>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</si>
  <si>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</si>
  <si>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</si>
  <si>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</si>
  <si>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</si>
  <si>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</si>
  <si>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</si>
  <si>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</si>
  <si>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</si>
  <si>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</si>
  <si>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</si>
  <si>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</si>
  <si>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</si>
  <si>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</si>
  <si>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</si>
  <si>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</si>
  <si>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</si>
  <si>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</si>
  <si>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</si>
  <si>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</si>
  <si>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</si>
  <si>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</si>
  <si>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</si>
  <si>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</si>
  <si>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</si>
  <si>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</si>
  <si>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</si>
  <si>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</si>
  <si>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</si>
  <si>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</si>
  <si>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</si>
  <si>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</si>
  <si>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</si>
  <si>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</si>
  <si>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</si>
  <si>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</si>
  <si>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</si>
  <si>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</si>
  <si>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</si>
  <si>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</si>
  <si>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</si>
  <si>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</si>
  <si>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</si>
  <si>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</si>
  <si>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</si>
  <si>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</si>
  <si>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</si>
  <si>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</si>
  <si>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</si>
  <si>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</si>
  <si>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</si>
  <si>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</si>
  <si>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</si>
  <si>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</si>
  <si>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</si>
  <si>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</si>
  <si>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</si>
  <si>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</si>
  <si>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</si>
  <si>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</si>
  <si>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</si>
  <si>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</si>
  <si>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</si>
  <si>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</si>
  <si>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</si>
  <si>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</si>
  <si>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</si>
  <si>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</si>
  <si>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</si>
  <si>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</si>
  <si>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</si>
  <si>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</si>
  <si>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</si>
  <si>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</si>
  <si>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</si>
  <si>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</si>
  <si>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</si>
  <si>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</si>
  <si>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</si>
  <si>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</si>
  <si>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</si>
  <si>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</si>
  <si>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</si>
  <si>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</si>
  <si>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</si>
  <si>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</si>
  <si>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</si>
  <si>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</si>
  <si>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</si>
  <si>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</si>
  <si>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</si>
  <si>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</si>
  <si>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</si>
  <si>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</si>
  <si>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</si>
  <si>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</si>
  <si>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</si>
  <si>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</si>
  <si>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</si>
  <si>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</si>
  <si>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</si>
  <si>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</si>
  <si>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</si>
  <si>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</si>
  <si>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</si>
  <si>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</si>
  <si>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</si>
  <si>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</si>
  <si>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</si>
  <si>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</si>
  <si>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</si>
  <si>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</si>
  <si>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</si>
  <si>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</si>
  <si>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</si>
  <si>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</si>
  <si>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</si>
  <si>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</si>
  <si>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</si>
  <si>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</si>
  <si>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</si>
  <si>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</si>
  <si>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</si>
  <si>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</si>
  <si>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</si>
  <si>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</si>
  <si>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</si>
  <si>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</si>
  <si>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</si>
  <si>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</si>
  <si>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</si>
  <si>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</si>
  <si>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</si>
  <si>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</si>
  <si>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</si>
  <si>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</si>
  <si>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</si>
  <si>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</si>
  <si>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</si>
  <si>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</si>
  <si>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</si>
  <si>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</si>
  <si>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</si>
  <si>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</si>
  <si>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</si>
  <si>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</si>
  <si>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</si>
  <si>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</si>
  <si>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</si>
  <si>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</si>
  <si>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</si>
  <si>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</si>
  <si>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</si>
  <si>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</si>
  <si>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</si>
  <si>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</si>
  <si>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</si>
  <si>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</si>
  <si>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</si>
  <si>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</si>
  <si>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</si>
  <si>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</si>
  <si>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</si>
  <si>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</si>
  <si>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</si>
  <si>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</si>
  <si>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</si>
  <si>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</si>
  <si>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</si>
  <si>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</si>
  <si>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</si>
  <si>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</si>
  <si>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</si>
  <si>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</si>
  <si>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</si>
  <si>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</si>
  <si>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</si>
  <si>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</si>
  <si>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</si>
  <si>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</si>
  <si>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</si>
  <si>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</si>
  <si>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</si>
  <si>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</si>
  <si>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</si>
  <si>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</si>
  <si>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</si>
  <si>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</si>
  <si>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</si>
  <si>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</si>
  <si>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</si>
  <si>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</si>
  <si>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</si>
  <si>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</si>
  <si>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</si>
  <si>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</si>
  <si>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</si>
  <si>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</si>
  <si>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</si>
  <si>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</si>
  <si>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</si>
  <si>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</si>
  <si>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</si>
  <si>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</si>
  <si>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</si>
  <si>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</si>
  <si>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</si>
  <si>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</si>
  <si>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</si>
  <si>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</si>
  <si>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</si>
  <si>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</si>
  <si>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</si>
  <si>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</si>
  <si>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</si>
  <si>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</si>
  <si>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</si>
  <si>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</si>
  <si>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</si>
  <si>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</si>
  <si>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</si>
  <si>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</si>
  <si>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</si>
  <si>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</si>
  <si>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</si>
  <si>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</si>
  <si>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</si>
  <si>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</si>
  <si>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</si>
  <si>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</si>
  <si>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</si>
  <si>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</si>
  <si>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</si>
  <si>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</si>
  <si>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</si>
  <si>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</si>
  <si>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</si>
  <si>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</si>
  <si>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</si>
  <si>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</si>
  <si>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</si>
  <si>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</si>
  <si>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</si>
  <si>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</si>
  <si>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</si>
  <si>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</si>
  <si>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</si>
  <si>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</si>
  <si>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</si>
  <si>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</si>
  <si>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</si>
  <si>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</si>
  <si>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</si>
  <si>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</si>
  <si>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</si>
  <si>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</si>
  <si>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</si>
  <si>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</si>
  <si>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</si>
  <si>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</si>
  <si>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</si>
  <si>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</si>
  <si>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</si>
  <si>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</si>
  <si>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</si>
  <si>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</si>
  <si>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</si>
  <si>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</si>
  <si>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</si>
  <si>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</si>
  <si>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</si>
  <si>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</si>
  <si>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</si>
  <si>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</si>
  <si>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</si>
  <si>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</si>
  <si>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</si>
  <si>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</si>
  <si>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</si>
  <si>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</si>
  <si>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</si>
  <si>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</si>
  <si>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</si>
  <si>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</si>
  <si>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</si>
  <si>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</si>
  <si>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</si>
  <si>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</si>
  <si>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</si>
  <si>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</si>
  <si>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</si>
  <si>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</si>
  <si>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</si>
  <si>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</si>
  <si>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</si>
  <si>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</si>
  <si>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</si>
  <si>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</si>
  <si>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</si>
  <si>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</si>
  <si>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</si>
  <si>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</si>
  <si>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</si>
  <si>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</si>
  <si>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</si>
  <si>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</si>
  <si>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</si>
  <si>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</si>
  <si>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</si>
  <si>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</si>
  <si>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</si>
  <si>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</si>
  <si>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</si>
  <si>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</si>
  <si>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</si>
  <si>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</si>
  <si>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</si>
  <si>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</si>
  <si>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</si>
  <si>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</si>
  <si>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</si>
  <si>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</si>
  <si>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</si>
  <si>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</si>
  <si>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</si>
  <si>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</si>
  <si>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</si>
  <si>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</si>
  <si>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</si>
  <si>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</si>
  <si>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</si>
  <si>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</si>
  <si>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</si>
  <si>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</si>
  <si>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</si>
  <si>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</si>
  <si>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</si>
  <si>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</si>
  <si>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</si>
  <si>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</si>
  <si>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</si>
  <si>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</si>
  <si>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</si>
  <si>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</si>
  <si>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</si>
  <si>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</si>
  <si>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</si>
  <si>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</si>
  <si>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</si>
  <si>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</si>
  <si>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</si>
  <si>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</si>
  <si>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</si>
  <si>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</si>
  <si>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</si>
  <si>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</si>
  <si>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</si>
  <si>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</si>
  <si>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</si>
  <si>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</si>
  <si>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</si>
  <si>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</si>
  <si>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</si>
  <si>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</si>
  <si>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</si>
  <si>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</si>
  <si>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</si>
  <si>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</si>
  <si>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</si>
  <si>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</si>
  <si>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</si>
  <si>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</si>
  <si>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</si>
  <si>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</si>
  <si>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</si>
  <si>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</si>
  <si>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</si>
  <si>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</si>
  <si>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</si>
  <si>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</si>
  <si>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</si>
  <si>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</si>
  <si>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</si>
  <si>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</si>
  <si>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</si>
  <si>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</si>
  <si>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</si>
  <si>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</si>
  <si>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</si>
  <si>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</si>
  <si>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</si>
  <si>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</si>
  <si>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</si>
  <si>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</si>
  <si>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</si>
  <si>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</si>
  <si>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</si>
  <si>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</si>
  <si>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</si>
  <si>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</si>
  <si>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</si>
  <si>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</si>
  <si>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</si>
  <si>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</si>
  <si>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</si>
  <si>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</si>
  <si>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</si>
  <si>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</si>
  <si>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</si>
  <si>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</si>
  <si>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</si>
  <si>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</si>
  <si>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</si>
  <si>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</si>
  <si>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</si>
  <si>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</si>
  <si>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</si>
  <si>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</si>
  <si>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</si>
  <si>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</si>
  <si>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</si>
  <si>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</si>
  <si>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</si>
  <si>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</si>
  <si>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</si>
  <si>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</si>
  <si>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</si>
  <si>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</si>
  <si>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</si>
  <si>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</si>
  <si>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</si>
  <si>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</si>
  <si>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</si>
  <si>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</si>
  <si>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</si>
  <si>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</si>
  <si>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</si>
  <si>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</si>
  <si>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</si>
  <si>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</si>
  <si>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</si>
  <si>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</si>
  <si>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</si>
  <si>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</si>
  <si>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</si>
  <si>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</si>
  <si>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</si>
  <si>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</si>
  <si>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</si>
  <si>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</si>
  <si>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</si>
  <si>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</si>
  <si>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</si>
  <si>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</si>
  <si>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</si>
  <si>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</si>
  <si>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</si>
  <si>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</si>
  <si>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</si>
  <si>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</si>
  <si>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</si>
  <si>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</si>
  <si>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</si>
  <si>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</si>
  <si>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</si>
  <si>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</si>
  <si>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</si>
  <si>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</si>
  <si>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</si>
  <si>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</si>
  <si>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</si>
  <si>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</si>
  <si>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</si>
  <si>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</si>
  <si>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</si>
  <si>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</si>
  <si>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</si>
  <si>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</si>
  <si>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</si>
  <si>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</si>
  <si>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</si>
  <si>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</si>
  <si>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</si>
  <si>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</si>
  <si>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</si>
  <si>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</si>
  <si>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</si>
  <si>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</si>
  <si>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</si>
  <si>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</si>
  <si>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</si>
  <si>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</si>
  <si>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</si>
  <si>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</si>
  <si>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</si>
  <si>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</si>
  <si>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</si>
  <si>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</si>
  <si>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</si>
  <si>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</si>
  <si>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</si>
  <si>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</si>
  <si>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</si>
  <si>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</si>
  <si>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</si>
  <si>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</si>
  <si>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</si>
  <si>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</si>
  <si>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</si>
  <si>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</si>
  <si>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</si>
  <si>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</si>
  <si>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</si>
  <si>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</si>
  <si>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</si>
  <si>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</si>
  <si>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</si>
  <si>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</si>
  <si>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</si>
  <si>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</si>
  <si>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</si>
  <si>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</si>
  <si>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</si>
  <si>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</si>
  <si>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</si>
  <si>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</si>
  <si>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</si>
  <si>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</si>
  <si>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</si>
  <si>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</si>
  <si>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</si>
  <si>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</si>
  <si>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</si>
  <si>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</si>
  <si>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</si>
  <si>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</si>
  <si>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</si>
  <si>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</si>
  <si>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</si>
  <si>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</si>
  <si>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</si>
  <si>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</si>
  <si>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</si>
  <si>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</si>
  <si>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</si>
  <si>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</si>
  <si>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</si>
  <si>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</si>
  <si>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</si>
  <si>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</si>
  <si>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</si>
  <si>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</si>
  <si>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</si>
  <si>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</si>
  <si>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</si>
  <si>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</si>
  <si>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</si>
  <si>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</si>
  <si>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</si>
  <si>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</si>
  <si>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</si>
  <si>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</si>
  <si>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</si>
  <si>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</si>
  <si>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</si>
  <si>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</si>
  <si>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</si>
  <si>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</si>
  <si>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</si>
  <si>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</si>
  <si>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</si>
  <si>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</si>
  <si>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</si>
  <si>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</si>
  <si>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</si>
  <si>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</si>
  <si>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</si>
  <si>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</si>
  <si>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</si>
  <si>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</si>
  <si>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</si>
  <si>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</si>
  <si>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</si>
  <si>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</si>
  <si>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</si>
  <si>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</si>
  <si>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</si>
  <si>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</si>
  <si>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</si>
  <si>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</si>
  <si>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</si>
  <si>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</si>
  <si>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</si>
  <si>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</si>
  <si>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</si>
  <si>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</si>
  <si>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</si>
  <si>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</si>
  <si>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</si>
  <si>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</si>
  <si>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</si>
  <si>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</si>
  <si>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</si>
  <si>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</si>
  <si>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</si>
  <si>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</si>
  <si>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</si>
  <si>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</si>
  <si>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</si>
  <si>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</si>
  <si>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</si>
  <si>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</si>
  <si>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</si>
  <si>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</si>
  <si>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</si>
  <si>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</si>
  <si>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</si>
  <si>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</si>
  <si>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</si>
  <si>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</si>
  <si>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</si>
  <si>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</si>
  <si>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</si>
  <si>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</si>
  <si>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</si>
  <si>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</si>
  <si>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</si>
  <si>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</si>
  <si>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</si>
  <si>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</si>
  <si>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</si>
  <si>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</si>
  <si>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</si>
  <si>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</si>
  <si>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</si>
  <si>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</si>
  <si>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</si>
  <si>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</si>
  <si>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</si>
  <si>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</si>
  <si>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</si>
  <si>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</si>
  <si>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</si>
  <si>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</si>
  <si>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</si>
  <si>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</si>
  <si>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</si>
  <si>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</si>
  <si>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</si>
  <si>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</si>
  <si>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</si>
  <si>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</si>
  <si>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</si>
  <si>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</si>
  <si>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</si>
  <si>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</si>
  <si>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</si>
  <si>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</si>
  <si>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</si>
  <si>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</si>
  <si>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</si>
  <si>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</si>
  <si>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</si>
  <si>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</si>
  <si>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</si>
  <si>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</si>
  <si>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</si>
  <si>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</si>
  <si>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</si>
  <si>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</si>
  <si>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</si>
  <si>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</si>
  <si>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</si>
  <si>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</si>
  <si>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</si>
  <si>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</si>
  <si>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</si>
  <si>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</si>
  <si>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</si>
  <si>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</si>
  <si>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</si>
  <si>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</si>
  <si>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</si>
  <si>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</si>
  <si>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</si>
  <si>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</si>
  <si>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</si>
  <si>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</si>
  <si>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</si>
  <si>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</si>
  <si>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</si>
  <si>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</si>
  <si>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</si>
  <si>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</si>
  <si>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</si>
  <si>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</si>
  <si>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</si>
  <si>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</si>
  <si>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</si>
  <si>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</si>
  <si>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</si>
  <si>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</si>
  <si>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</si>
  <si>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</si>
  <si>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</si>
  <si>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</si>
  <si>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</si>
  <si>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</si>
  <si>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</si>
  <si>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</si>
  <si>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</si>
  <si>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</si>
  <si>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</si>
  <si>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</si>
  <si>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</si>
  <si>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</si>
  <si>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</si>
  <si>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</si>
  <si>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</si>
  <si>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</si>
  <si>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</si>
  <si>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</si>
  <si>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</si>
  <si>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</si>
  <si>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</si>
  <si>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</si>
  <si>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</si>
  <si>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</si>
  <si>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</si>
  <si>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</si>
  <si>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</si>
  <si>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</si>
  <si>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</si>
  <si>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</si>
  <si>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</si>
  <si>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</si>
  <si>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</si>
  <si>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</si>
  <si>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</si>
  <si>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</si>
  <si>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</si>
  <si>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</si>
  <si>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</si>
  <si>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</si>
  <si>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</si>
  <si>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</si>
  <si>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</si>
  <si>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</si>
  <si>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</si>
  <si>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</si>
  <si>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</si>
  <si>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</si>
  <si>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</si>
  <si>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</si>
  <si>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</si>
  <si>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</si>
  <si>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</si>
  <si>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</si>
  <si>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</si>
  <si>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</si>
  <si>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</si>
  <si>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</si>
  <si>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</si>
  <si>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</si>
  <si>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</si>
  <si>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</si>
  <si>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</si>
  <si>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</si>
  <si>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</si>
  <si>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</si>
  <si>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</si>
  <si>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</si>
  <si>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</si>
  <si>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</si>
  <si>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</si>
  <si>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</si>
  <si>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</si>
  <si>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</si>
  <si>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</si>
  <si>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</si>
  <si>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</si>
  <si>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</si>
  <si>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</si>
  <si>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</si>
  <si>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</si>
  <si>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</si>
  <si>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</si>
  <si>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</si>
  <si>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</si>
  <si>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</si>
  <si>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</si>
  <si>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</si>
  <si>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</si>
  <si>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</si>
  <si>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</si>
  <si>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</si>
  <si>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</si>
  <si>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</si>
  <si>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</si>
  <si>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</si>
  <si>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</si>
  <si>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</si>
  <si>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</si>
  <si>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</si>
  <si>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</si>
  <si>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</si>
  <si>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</si>
  <si>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</si>
  <si>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</si>
  <si>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</si>
  <si>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</si>
  <si>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</si>
  <si>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</si>
  <si>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</si>
  <si>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</si>
  <si>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</si>
  <si>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</si>
  <si>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</si>
  <si>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</si>
  <si>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</si>
  <si>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</si>
  <si>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</si>
  <si>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</si>
  <si>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</si>
  <si>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</si>
  <si>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</si>
  <si>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</si>
  <si>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</si>
  <si>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</si>
  <si>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</si>
  <si>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</si>
  <si>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</si>
  <si>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</si>
  <si>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</si>
  <si>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</si>
  <si>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</si>
  <si>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</si>
  <si>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</si>
  <si>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</si>
  <si>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</si>
  <si>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</si>
  <si>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</si>
  <si>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</si>
  <si>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</si>
  <si>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</si>
  <si>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</si>
  <si>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</si>
  <si>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</si>
  <si>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</si>
  <si>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</si>
  <si>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</si>
  <si>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</si>
  <si>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</si>
  <si>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</si>
  <si>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</si>
  <si>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</si>
  <si>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</si>
  <si>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</si>
  <si>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</si>
  <si>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</si>
  <si>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</si>
  <si>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</si>
  <si>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</si>
  <si>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</si>
  <si>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</si>
  <si>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</si>
  <si>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</si>
  <si>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</si>
  <si>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</si>
  <si>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</si>
  <si>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</si>
  <si>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</si>
  <si>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</si>
  <si>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</si>
  <si>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</si>
  <si>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</si>
  <si>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</si>
  <si>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</si>
  <si>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</si>
  <si>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</si>
  <si>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</si>
  <si>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</si>
  <si>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</si>
  <si>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</si>
  <si>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</si>
  <si>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</si>
  <si>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</si>
  <si>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</si>
  <si>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</si>
  <si>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</si>
  <si>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</si>
  <si>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</si>
  <si>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</si>
  <si>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</si>
  <si>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</si>
  <si>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</si>
  <si>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</si>
  <si>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</si>
  <si>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</si>
  <si>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</si>
  <si>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</si>
  <si>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</si>
  <si>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</si>
  <si>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</si>
  <si>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</si>
  <si>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</si>
  <si>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</si>
  <si>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</si>
  <si>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</si>
  <si>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</si>
  <si>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</si>
  <si>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</si>
  <si>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</si>
  <si>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</si>
  <si>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</si>
  <si>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</si>
  <si>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</si>
  <si>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</si>
  <si>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</si>
  <si>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</si>
  <si>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</si>
  <si>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</si>
  <si>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</si>
  <si>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</si>
  <si>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</si>
  <si>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</si>
  <si>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</si>
  <si>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</si>
  <si>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</si>
  <si>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</si>
  <si>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</si>
  <si>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</si>
  <si>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</si>
  <si>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</si>
  <si>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</si>
  <si>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</si>
  <si>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</si>
  <si>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</si>
  <si>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</si>
  <si>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</si>
  <si>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</si>
  <si>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</si>
  <si>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</si>
  <si>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</si>
  <si>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</si>
  <si>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</si>
  <si>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</si>
  <si>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</si>
  <si>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</si>
  <si>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</si>
  <si>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</si>
  <si>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</si>
  <si>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</si>
  <si>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</si>
  <si>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</si>
  <si>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</si>
  <si>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</si>
  <si>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</si>
  <si>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</si>
  <si>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</si>
  <si>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</si>
  <si>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</si>
  <si>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</si>
  <si>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</si>
  <si>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</si>
  <si>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</si>
  <si>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</si>
  <si>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</si>
  <si>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</si>
  <si>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</si>
  <si>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</si>
  <si>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</si>
  <si>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</si>
  <si>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</si>
  <si>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</si>
  <si>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</si>
  <si>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</si>
  <si>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</si>
  <si>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</si>
  <si>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</si>
  <si>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</si>
  <si>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</si>
  <si>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</si>
  <si>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</si>
  <si>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</si>
  <si>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</si>
  <si>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</si>
  <si>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</si>
  <si>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</si>
  <si>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</si>
  <si>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</si>
  <si>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</si>
  <si>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</si>
  <si>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</si>
  <si>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</si>
  <si>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</si>
  <si>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</si>
  <si>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</si>
  <si>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</si>
  <si>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</si>
  <si>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</si>
  <si>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</si>
  <si>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</si>
  <si>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</si>
  <si>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</si>
  <si>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</si>
  <si>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</si>
  <si>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</si>
  <si>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</si>
  <si>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</si>
  <si>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</si>
  <si>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</si>
  <si>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</si>
  <si>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</si>
  <si>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</si>
  <si>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</si>
  <si>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</si>
  <si>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</si>
  <si>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</si>
  <si>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</si>
  <si>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</si>
  <si>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</si>
  <si>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</si>
  <si>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</si>
  <si>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</si>
  <si>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</si>
  <si>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</si>
  <si>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</si>
  <si>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</si>
  <si>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</si>
  <si>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</si>
  <si>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</si>
  <si>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</si>
  <si>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</si>
  <si>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</si>
  <si>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</si>
  <si>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</si>
  <si>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</si>
  <si>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</si>
  <si>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</si>
  <si>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</si>
  <si>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</si>
  <si>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</si>
  <si>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</si>
  <si>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</si>
  <si>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</si>
  <si>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</si>
  <si>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</si>
  <si>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</si>
  <si>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</si>
  <si>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</si>
  <si>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</si>
  <si>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</si>
  <si>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</si>
  <si>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</si>
  <si>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</si>
  <si>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</si>
  <si>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</si>
  <si>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</si>
  <si>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</si>
  <si>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</si>
  <si>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</si>
  <si>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</si>
  <si>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</si>
  <si>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</si>
  <si>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</si>
  <si>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</si>
  <si>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</si>
  <si>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</si>
  <si>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</si>
  <si>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</si>
  <si>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</si>
  <si>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</si>
  <si>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</si>
  <si>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</si>
  <si>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</si>
  <si>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</si>
  <si>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</si>
  <si>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</si>
  <si>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</si>
  <si>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</si>
  <si>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</si>
  <si>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</si>
  <si>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</si>
  <si>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</si>
  <si>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</si>
  <si>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</si>
  <si>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</si>
  <si>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</si>
  <si>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</si>
  <si>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</si>
  <si>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</si>
  <si>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</si>
  <si>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</si>
  <si>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</si>
  <si>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</si>
  <si>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</si>
  <si>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</si>
  <si>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</si>
  <si>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</si>
  <si>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</si>
  <si>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</si>
  <si>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</si>
  <si>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</si>
  <si>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</si>
  <si>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</si>
  <si>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</si>
  <si>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</si>
  <si>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</si>
  <si>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</si>
  <si>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</si>
  <si>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</si>
  <si>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</si>
  <si>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</si>
  <si>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</si>
  <si>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</si>
  <si>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</si>
  <si>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</si>
  <si>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</si>
  <si>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</si>
  <si>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</si>
  <si>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</si>
  <si>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</si>
  <si>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</si>
  <si>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</si>
  <si>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</si>
  <si>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</si>
  <si>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</si>
  <si>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</si>
  <si>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</si>
  <si>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</si>
  <si>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</si>
  <si>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</si>
  <si>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</si>
  <si>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</si>
  <si>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</si>
  <si>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</si>
  <si>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</si>
  <si>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</si>
  <si>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</si>
  <si>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</si>
  <si>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</si>
  <si>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</si>
  <si>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</si>
  <si>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</si>
  <si>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</si>
  <si>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</si>
  <si>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</si>
  <si>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</si>
  <si>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</si>
  <si>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</si>
  <si>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</si>
  <si>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</si>
  <si>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</si>
  <si>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</si>
  <si>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</si>
  <si>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</si>
  <si>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</si>
  <si>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</si>
  <si>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</si>
  <si>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</si>
  <si>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</si>
  <si>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</si>
  <si>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</si>
  <si>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</si>
  <si>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</si>
  <si>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</si>
  <si>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</si>
  <si>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</si>
  <si>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</si>
  <si>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</si>
  <si>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</si>
  <si>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</si>
  <si>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</si>
  <si>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</si>
  <si>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</si>
  <si>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</si>
  <si>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</si>
  <si>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</si>
  <si>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</si>
  <si>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</si>
  <si>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</si>
  <si>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</si>
  <si>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</si>
  <si>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</si>
  <si>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</si>
  <si>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</si>
  <si>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</si>
  <si>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</si>
  <si>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</si>
  <si>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</si>
  <si>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</si>
  <si>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</si>
  <si>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</si>
  <si>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</si>
  <si>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</si>
  <si>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</si>
  <si>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</si>
  <si>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</si>
  <si>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</si>
  <si>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</si>
  <si>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</si>
  <si>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</si>
  <si>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</si>
  <si>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</si>
  <si>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</si>
  <si>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</si>
  <si>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</si>
  <si>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</si>
  <si>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</si>
  <si>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</si>
  <si>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</si>
  <si>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</si>
  <si>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</si>
  <si>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</si>
  <si>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</si>
  <si>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</si>
  <si>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</si>
  <si>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</si>
  <si>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</si>
  <si>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</si>
  <si>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</si>
  <si>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</si>
  <si>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</si>
  <si>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</si>
  <si>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</si>
  <si>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</si>
  <si>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</si>
  <si>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</si>
  <si>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</si>
  <si>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</si>
  <si>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</si>
  <si>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</si>
  <si>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</si>
  <si>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</si>
  <si>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</si>
  <si>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</si>
  <si>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</si>
  <si>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</si>
  <si>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</si>
  <si>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</si>
  <si>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</si>
  <si>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</si>
  <si>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</si>
  <si>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</si>
  <si>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</si>
  <si>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</si>
  <si>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</si>
  <si>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</si>
  <si>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</si>
  <si>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</si>
  <si>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</si>
  <si>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</si>
  <si>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</si>
  <si>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</si>
  <si>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</si>
  <si>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</si>
  <si>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</si>
  <si>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</si>
  <si>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</si>
  <si>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</si>
  <si>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</si>
  <si>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</si>
  <si>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</si>
  <si>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</si>
  <si>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</si>
  <si>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</si>
  <si>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</si>
  <si>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</si>
  <si>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</si>
  <si>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</si>
  <si>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</si>
  <si>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</si>
  <si>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</si>
  <si>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</si>
  <si>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</si>
  <si>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</si>
  <si>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</si>
  <si>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</si>
  <si>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</si>
  <si>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</si>
  <si>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</si>
  <si>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</si>
  <si>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</si>
  <si>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</si>
  <si>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</si>
  <si>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</si>
  <si>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</si>
  <si>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</si>
  <si>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</si>
  <si>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</si>
  <si>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</si>
  <si>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</si>
  <si>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</si>
  <si>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</si>
  <si>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</si>
  <si>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</si>
  <si>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</si>
  <si>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</si>
  <si>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</si>
  <si>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</si>
  <si>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</si>
  <si>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</si>
  <si>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</si>
  <si>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</si>
  <si>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</si>
  <si>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</si>
  <si>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</si>
  <si>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</si>
  <si>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</si>
  <si>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</si>
  <si>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</si>
  <si>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</si>
  <si>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</si>
  <si>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</si>
  <si>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</si>
  <si>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</si>
  <si>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</si>
  <si>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</si>
  <si>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</si>
  <si>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</si>
  <si>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</si>
  <si>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</si>
  <si>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</si>
  <si>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</si>
  <si>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</si>
  <si>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</si>
  <si>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</si>
  <si>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</si>
  <si>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</si>
  <si>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</si>
  <si>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</si>
  <si>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</si>
  <si>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</si>
  <si>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</si>
  <si>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</si>
  <si>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</si>
  <si>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</si>
  <si>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</si>
  <si>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</si>
  <si>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</si>
  <si>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</si>
  <si>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</si>
  <si>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</si>
  <si>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</si>
  <si>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</si>
  <si>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</si>
  <si>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</si>
  <si>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</si>
  <si>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</si>
  <si>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</si>
  <si>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</si>
  <si>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</si>
  <si>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</si>
  <si>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</si>
  <si>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</si>
  <si>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</si>
  <si>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</si>
  <si>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</si>
  <si>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</si>
  <si>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</si>
  <si>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</si>
  <si>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</si>
  <si>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</si>
  <si>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</si>
  <si>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</si>
  <si>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</si>
  <si>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</si>
  <si>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</si>
  <si>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</si>
  <si>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</si>
  <si>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</si>
  <si>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</si>
  <si>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</si>
  <si>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</si>
  <si>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</si>
  <si>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</si>
  <si>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</si>
  <si>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</si>
  <si>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</si>
  <si>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</si>
  <si>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</si>
  <si>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</si>
  <si>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</si>
  <si>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</si>
  <si>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</si>
  <si>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</si>
  <si>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</si>
  <si>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</si>
  <si>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</si>
  <si>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</si>
  <si>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</si>
  <si>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</si>
  <si>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</si>
  <si>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</si>
  <si>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</si>
  <si>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</si>
  <si>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</si>
  <si>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</si>
  <si>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</si>
  <si>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</si>
  <si>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</si>
  <si>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</si>
  <si>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</si>
  <si>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</si>
  <si>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</si>
  <si>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</si>
  <si>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</si>
  <si>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</si>
  <si>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</si>
  <si>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</si>
  <si>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</si>
  <si>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</si>
  <si>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</si>
  <si>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</si>
  <si>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</si>
  <si>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</si>
  <si>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</si>
  <si>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</si>
  <si>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</si>
  <si>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</si>
  <si>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</si>
  <si>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</si>
  <si>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</si>
  <si>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</si>
  <si>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</si>
  <si>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</si>
  <si>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</si>
  <si>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</si>
  <si>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</si>
  <si>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</si>
  <si>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</si>
  <si>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</si>
  <si>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</si>
  <si>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</si>
  <si>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</si>
  <si>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</si>
  <si>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</si>
  <si>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</si>
  <si>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</si>
  <si>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</si>
  <si>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</si>
  <si>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</si>
  <si>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</si>
  <si>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</si>
  <si>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</si>
  <si>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</si>
  <si>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</si>
  <si>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</si>
  <si>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</si>
  <si>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</si>
  <si>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</si>
  <si>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</si>
  <si>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</si>
  <si>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</si>
  <si>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</si>
  <si>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</si>
  <si>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</si>
  <si>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</si>
  <si>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</si>
  <si>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</si>
  <si>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</si>
  <si>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</si>
  <si>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</si>
  <si>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</si>
  <si>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</si>
  <si>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</si>
  <si>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</si>
  <si>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</si>
  <si>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</si>
  <si>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</si>
  <si>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</si>
  <si>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</si>
  <si>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</si>
  <si>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</si>
  <si>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</si>
  <si>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</si>
  <si>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</si>
  <si>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</si>
  <si>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</si>
  <si>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</si>
  <si>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</si>
  <si>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</si>
  <si>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</si>
  <si>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</si>
  <si>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</si>
  <si>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</si>
  <si>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</si>
  <si>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</si>
  <si>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</si>
  <si>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</si>
  <si>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</si>
  <si>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</si>
  <si>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</si>
  <si>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</si>
  <si>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</si>
  <si>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</si>
  <si>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</si>
  <si>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</si>
  <si>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</si>
  <si>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</si>
  <si>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</si>
  <si>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</si>
  <si>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</si>
  <si>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</si>
  <si>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</si>
  <si>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</si>
  <si>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</si>
  <si>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</si>
  <si>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</si>
  <si>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</si>
  <si>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</si>
  <si>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</si>
  <si>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</si>
  <si>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</si>
  <si>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</si>
  <si>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</si>
  <si>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</si>
  <si>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</si>
  <si>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</si>
  <si>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</si>
  <si>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</si>
  <si>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</si>
  <si>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</si>
  <si>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</si>
  <si>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</si>
  <si>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</si>
  <si>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</si>
  <si>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</si>
  <si>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</si>
  <si>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</si>
  <si>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</si>
  <si>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</si>
  <si>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</si>
  <si>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</si>
  <si>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</si>
  <si>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</si>
  <si>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</si>
  <si>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</si>
  <si>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</si>
  <si>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</si>
  <si>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</si>
  <si>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</si>
  <si>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</si>
  <si>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</si>
  <si>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</si>
  <si>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</si>
  <si>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</si>
  <si>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</si>
  <si>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</si>
  <si>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</si>
  <si>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</si>
  <si>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</si>
  <si>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</si>
  <si>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</si>
  <si>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</si>
  <si>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</si>
  <si>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</si>
  <si>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</si>
  <si>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</si>
  <si>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</si>
  <si>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</si>
  <si>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</si>
  <si>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</si>
  <si>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</si>
  <si>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</si>
  <si>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</si>
  <si>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</si>
  <si>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</si>
  <si>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</si>
  <si>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</si>
  <si>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</si>
  <si>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</si>
  <si>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</si>
  <si>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</si>
  <si>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</si>
  <si>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</si>
  <si>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</si>
  <si>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</si>
  <si>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</si>
  <si>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</si>
  <si>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</si>
  <si>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</si>
  <si>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</si>
  <si>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</si>
  <si>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</si>
  <si>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</si>
  <si>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</si>
  <si>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</si>
  <si>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</si>
  <si>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</si>
  <si>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</si>
  <si>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</si>
  <si>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</si>
  <si>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</si>
  <si>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</si>
  <si>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</si>
  <si>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</si>
  <si>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</si>
  <si>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</si>
  <si>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</si>
  <si>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</si>
  <si>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</si>
  <si>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</si>
  <si>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</si>
  <si>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</si>
  <si>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</si>
  <si>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</si>
  <si>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</si>
  <si>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</si>
  <si>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</si>
  <si>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</si>
  <si>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</si>
  <si>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</si>
  <si>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</si>
  <si>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</si>
  <si>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</si>
  <si>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</si>
  <si>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</si>
  <si>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</si>
  <si>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</si>
  <si>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</si>
  <si>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</si>
  <si>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</si>
  <si>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</si>
  <si>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</si>
  <si>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</si>
  <si>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</si>
  <si>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</si>
  <si>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</si>
  <si>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</si>
  <si>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</si>
  <si>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</si>
  <si>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</si>
  <si>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</si>
  <si>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</si>
  <si>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</si>
  <si>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</si>
  <si>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</si>
  <si>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</si>
  <si>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</si>
  <si>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</si>
  <si>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</si>
  <si>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</si>
  <si>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</si>
  <si>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</si>
  <si>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</si>
  <si>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</si>
  <si>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</si>
  <si>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</si>
  <si>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</si>
  <si>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</si>
  <si>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</si>
  <si>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</si>
  <si>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</si>
  <si>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</si>
  <si>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</si>
  <si>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</si>
  <si>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</si>
  <si>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</si>
  <si>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</si>
  <si>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</si>
  <si>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</si>
  <si>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</si>
  <si>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</si>
  <si>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</si>
  <si>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</si>
  <si>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</si>
  <si>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</si>
  <si>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</si>
  <si>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</si>
  <si>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</si>
  <si>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</si>
  <si>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</si>
  <si>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</si>
  <si>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</si>
  <si>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</si>
  <si>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</si>
  <si>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</si>
  <si>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</si>
  <si>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</si>
  <si>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</si>
  <si>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</si>
  <si>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</si>
  <si>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</si>
  <si>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</si>
  <si>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</si>
  <si>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</si>
  <si>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</si>
  <si>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</si>
  <si>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</si>
  <si>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</si>
  <si>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</si>
  <si>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</si>
  <si>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</si>
  <si>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</si>
  <si>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</si>
  <si>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</si>
  <si>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</si>
  <si>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</si>
  <si>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</si>
  <si>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</si>
  <si>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</si>
  <si>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</si>
  <si>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</si>
  <si>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</si>
  <si>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</si>
  <si>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</si>
  <si>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</si>
  <si>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</si>
  <si>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</si>
  <si>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</si>
  <si>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</si>
  <si>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</si>
  <si>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</si>
  <si>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</si>
  <si>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</si>
  <si>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</si>
  <si>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</si>
  <si>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</si>
  <si>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</si>
  <si>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</si>
  <si>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</si>
  <si>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</si>
  <si>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</si>
  <si>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</si>
  <si>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</si>
  <si>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</si>
  <si>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</si>
  <si>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</si>
  <si>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</si>
  <si>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</si>
  <si>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</si>
  <si>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</si>
  <si>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</si>
  <si>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</si>
  <si>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</si>
  <si>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</si>
  <si>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</si>
  <si>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</si>
  <si>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</si>
  <si>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</si>
  <si>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</si>
  <si>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</si>
  <si>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</si>
  <si>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</si>
  <si>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</si>
  <si>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</si>
  <si>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</si>
  <si>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</si>
  <si>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</si>
  <si>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</si>
  <si>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</si>
  <si>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</si>
  <si>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</si>
  <si>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</si>
  <si>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</si>
  <si>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</si>
  <si>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</si>
  <si>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</si>
  <si>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</si>
  <si>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</si>
  <si>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</si>
  <si>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</si>
  <si>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</si>
  <si>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</si>
  <si>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</si>
  <si>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</si>
  <si>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</si>
  <si>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</si>
  <si>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</si>
  <si>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</si>
  <si>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</si>
  <si>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</si>
  <si>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</si>
  <si>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</si>
  <si>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</si>
  <si>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</si>
  <si>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</si>
  <si>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</si>
  <si>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</si>
  <si>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</si>
  <si>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</si>
  <si>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</si>
  <si>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</si>
  <si>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</si>
  <si>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</si>
  <si>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</si>
  <si>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</si>
  <si>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</si>
  <si>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</si>
  <si>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</si>
  <si>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</si>
  <si>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</si>
  <si>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</si>
  <si>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</si>
  <si>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</si>
  <si>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</si>
  <si>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</si>
  <si>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</si>
  <si>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</si>
  <si>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</si>
  <si>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</si>
  <si>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</si>
  <si>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</si>
  <si>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</si>
  <si>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</si>
  <si>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</si>
  <si>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</si>
  <si>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</si>
  <si>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</si>
  <si>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</si>
  <si>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</si>
  <si>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</si>
  <si>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</si>
  <si>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</si>
  <si>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</si>
  <si>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</si>
  <si>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</si>
  <si>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</si>
  <si>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</si>
  <si>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</si>
  <si>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</si>
  <si>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</si>
  <si>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</si>
  <si>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</si>
  <si>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</si>
  <si>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</si>
  <si>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</si>
  <si>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</si>
  <si>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</si>
  <si>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</si>
  <si>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</si>
  <si>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</si>
  <si>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</si>
  <si>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</si>
  <si>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</si>
  <si>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</si>
  <si>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</si>
  <si>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</si>
  <si>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</si>
  <si>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</si>
  <si>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</si>
  <si>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</si>
  <si>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</si>
  <si>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</si>
  <si>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</si>
  <si>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</si>
  <si>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</si>
  <si>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</si>
  <si>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</si>
  <si>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</si>
  <si>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</si>
  <si>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</si>
  <si>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</si>
  <si>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</si>
  <si>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</si>
  <si>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</si>
  <si>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</si>
  <si>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</si>
  <si>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</si>
  <si>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</si>
  <si>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</si>
  <si>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</si>
  <si>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</si>
  <si>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</si>
  <si>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</si>
  <si>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</si>
  <si>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</si>
  <si>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</si>
  <si>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</si>
  <si>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</si>
  <si>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</si>
  <si>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</si>
  <si>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</si>
  <si>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</si>
  <si>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</si>
  <si>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</si>
  <si>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</si>
  <si>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</si>
  <si>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</si>
  <si>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</si>
  <si>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</si>
  <si>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</si>
  <si>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</si>
  <si>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</si>
  <si>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</si>
  <si>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</si>
  <si>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</si>
  <si>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</si>
  <si>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</si>
  <si>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</si>
  <si>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</si>
  <si>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</si>
  <si>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</si>
  <si>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</si>
  <si>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</si>
  <si>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</si>
  <si>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</si>
  <si>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</si>
  <si>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</si>
  <si>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</si>
  <si>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</si>
  <si>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</si>
  <si>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</si>
  <si>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</si>
  <si>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</si>
  <si>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</si>
  <si>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</si>
  <si>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</si>
  <si>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</si>
  <si>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</si>
  <si>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</si>
  <si>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</si>
  <si>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</si>
  <si>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</si>
  <si>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</si>
  <si>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</si>
  <si>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</si>
  <si>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</si>
  <si>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</si>
  <si>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</si>
  <si>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</si>
  <si>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</si>
  <si>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</si>
  <si>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</si>
  <si>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</si>
  <si>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</si>
  <si>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</si>
  <si>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</si>
  <si>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</si>
  <si>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</si>
  <si>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</si>
  <si>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</si>
  <si>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</si>
  <si>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</si>
  <si>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</si>
  <si>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</si>
  <si>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</si>
  <si>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</si>
  <si>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</si>
  <si>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</si>
  <si>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</si>
  <si>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</si>
  <si>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</si>
  <si>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</si>
  <si>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</si>
  <si>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</si>
  <si>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</si>
  <si>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</si>
  <si>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</si>
  <si>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</si>
  <si>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</si>
  <si>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</si>
  <si>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</si>
  <si>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</si>
  <si>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</si>
  <si>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</si>
  <si>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</si>
  <si>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</si>
  <si>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</si>
  <si>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</si>
  <si>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</si>
  <si>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</si>
  <si>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</si>
  <si>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</si>
  <si>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</si>
  <si>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</si>
  <si>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</si>
  <si>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</si>
  <si>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</si>
  <si>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</si>
  <si>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</si>
  <si>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</si>
  <si>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</si>
  <si>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</si>
  <si>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</si>
  <si>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</si>
  <si>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</si>
  <si>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</si>
  <si>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</si>
  <si>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</si>
  <si>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</si>
  <si>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</si>
  <si>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</si>
  <si>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</si>
  <si>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</si>
  <si>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</si>
  <si>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</si>
  <si>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</si>
  <si>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</si>
  <si>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</si>
  <si>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</si>
  <si>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</si>
  <si>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</si>
  <si>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</si>
  <si>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</si>
  <si>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</si>
  <si>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</si>
  <si>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</si>
  <si>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</si>
  <si>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</si>
  <si>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</si>
  <si>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</si>
  <si>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</si>
  <si>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</si>
  <si>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</si>
  <si>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</si>
  <si>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</si>
  <si>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</si>
  <si>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</si>
  <si>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</si>
  <si>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</si>
  <si>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</si>
  <si>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</si>
  <si>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</si>
  <si>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</si>
  <si>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</si>
  <si>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</si>
  <si>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</si>
  <si>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</si>
  <si>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</si>
  <si>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</si>
  <si>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</si>
  <si>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</si>
  <si>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</si>
  <si>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</si>
  <si>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</si>
  <si>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</si>
  <si>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</si>
  <si>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</si>
  <si>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</si>
  <si>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</si>
  <si>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</si>
  <si>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</si>
  <si>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</si>
  <si>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</si>
  <si>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</si>
  <si>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</si>
  <si>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</si>
  <si>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</si>
  <si>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</si>
  <si>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</si>
  <si>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</si>
  <si>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</si>
  <si>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</si>
  <si>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</si>
  <si>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</si>
  <si>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</si>
  <si>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</si>
  <si>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</si>
  <si>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</si>
  <si>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</si>
  <si>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</si>
  <si>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</si>
  <si>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</si>
  <si>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</si>
  <si>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</si>
  <si>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</si>
  <si>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</si>
  <si>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</si>
  <si>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</si>
  <si>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</si>
  <si>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</si>
  <si>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</si>
  <si>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</si>
  <si>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</si>
  <si>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</si>
  <si>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</si>
  <si>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</si>
  <si>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</si>
  <si>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</si>
  <si>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</si>
  <si>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</si>
  <si>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</si>
  <si>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</si>
  <si>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</si>
  <si>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</si>
  <si>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</si>
  <si>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</si>
  <si>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</si>
  <si>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</si>
  <si>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</si>
  <si>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</si>
  <si>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</si>
  <si>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</si>
  <si>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</si>
  <si>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</si>
  <si>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</si>
  <si>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</si>
  <si>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</si>
  <si>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</si>
  <si>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</si>
  <si>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</si>
  <si>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</si>
  <si>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</si>
  <si>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</si>
  <si>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</si>
  <si>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</si>
  <si>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</si>
  <si>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</si>
  <si>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</si>
  <si>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</si>
  <si>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</si>
  <si>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</si>
  <si>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</si>
  <si>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</si>
  <si>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</si>
  <si>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</si>
  <si>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</si>
  <si>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</si>
  <si>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</si>
  <si>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</si>
  <si>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</si>
  <si>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</si>
  <si>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</si>
  <si>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</si>
  <si>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</si>
  <si>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</si>
  <si>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</si>
  <si>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</si>
  <si>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</si>
  <si>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</si>
  <si>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</si>
  <si>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</si>
  <si>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</si>
  <si>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</si>
  <si>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</si>
  <si>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</si>
  <si>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</si>
  <si>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</si>
  <si>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</si>
  <si>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</si>
  <si>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</si>
  <si>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</si>
  <si>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</si>
  <si>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</si>
  <si>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</si>
  <si>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</si>
  <si>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</si>
  <si>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</si>
  <si>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</si>
  <si>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</si>
  <si>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</si>
  <si>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</si>
  <si>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</si>
  <si>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</si>
  <si>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</si>
  <si>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</si>
  <si>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</si>
  <si>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</si>
  <si>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</si>
  <si>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</si>
  <si>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</si>
  <si>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</si>
  <si>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</si>
  <si>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</si>
  <si>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</si>
  <si>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</si>
  <si>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</si>
  <si>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</si>
  <si>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</si>
  <si>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</si>
  <si>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</si>
  <si>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</si>
  <si>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</si>
  <si>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</si>
  <si>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</si>
  <si>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</si>
  <si>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</si>
  <si>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</si>
  <si>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</si>
  <si>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</si>
  <si>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</si>
  <si>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</si>
  <si>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</si>
  <si>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</si>
  <si>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</si>
  <si>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</si>
  <si>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</si>
  <si>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</si>
  <si>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</si>
  <si>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</si>
  <si>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</si>
  <si>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</si>
  <si>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</si>
  <si>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</si>
  <si>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</si>
  <si>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</si>
  <si>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</si>
  <si>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</si>
  <si>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</si>
  <si>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</si>
  <si>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</si>
  <si>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</si>
  <si>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</si>
  <si>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</si>
  <si>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</si>
  <si>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</si>
  <si>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</si>
  <si>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</si>
  <si>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</si>
  <si>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</si>
  <si>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</si>
  <si>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</si>
  <si>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</si>
  <si>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</si>
  <si>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</si>
  <si>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</si>
  <si>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</si>
  <si>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</si>
  <si>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</si>
  <si>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</si>
  <si>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</si>
  <si>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</si>
  <si>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</si>
  <si>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</si>
  <si>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</si>
  <si>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</si>
  <si>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</si>
  <si>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</si>
  <si>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</si>
  <si>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</si>
  <si>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</si>
  <si>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</si>
  <si>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</si>
  <si>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</si>
  <si>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</si>
  <si>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</si>
  <si>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</si>
  <si>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</si>
  <si>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</si>
  <si>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</si>
  <si>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</si>
  <si>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</si>
  <si>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</si>
  <si>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</si>
  <si>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</si>
  <si>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</si>
  <si>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</si>
  <si>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</si>
  <si>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</si>
  <si>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</si>
  <si>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</si>
  <si>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</si>
  <si>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</si>
  <si>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</si>
  <si>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</si>
  <si>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</si>
  <si>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</si>
  <si>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</si>
  <si>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</si>
  <si>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</si>
  <si>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</si>
  <si>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</si>
  <si>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</si>
  <si>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</si>
  <si>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</si>
  <si>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</si>
  <si>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</si>
  <si>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</si>
  <si>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</si>
  <si>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</si>
  <si>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</si>
  <si>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</si>
  <si>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</si>
  <si>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</si>
  <si>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</si>
  <si>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</si>
  <si>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</si>
  <si>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</si>
  <si>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</si>
  <si>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</si>
  <si>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</si>
  <si>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</si>
  <si>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</si>
  <si>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</si>
  <si>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</si>
  <si>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</si>
  <si>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</si>
  <si>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</si>
  <si>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</si>
  <si>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</si>
  <si>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</si>
  <si>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</si>
  <si>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</si>
  <si>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</si>
  <si>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</si>
  <si>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</si>
  <si>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</si>
  <si>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</si>
  <si>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</si>
  <si>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</si>
  <si>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</si>
  <si>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</si>
  <si>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</si>
  <si>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</si>
  <si>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</si>
  <si>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</si>
  <si>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</si>
  <si>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</si>
  <si>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</si>
  <si>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</si>
  <si>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</si>
  <si>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</si>
  <si>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</si>
  <si>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</si>
  <si>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</si>
  <si>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</si>
  <si>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</si>
  <si>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</si>
  <si>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</si>
  <si>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</si>
  <si>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</si>
  <si>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</si>
  <si>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</si>
  <si>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</si>
  <si>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</si>
  <si>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</si>
  <si>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</si>
  <si>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</si>
  <si>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</si>
  <si>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</si>
  <si>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</si>
  <si>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</si>
  <si>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</si>
  <si>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</si>
  <si>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</si>
  <si>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</si>
  <si>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</si>
  <si>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</si>
  <si>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</si>
  <si>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</si>
  <si>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</si>
  <si>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</si>
  <si>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</si>
  <si>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</si>
  <si>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</si>
  <si>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</si>
  <si>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</si>
  <si>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</si>
  <si>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</si>
  <si>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</si>
  <si>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</si>
  <si>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</si>
  <si>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</si>
  <si>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</si>
  <si>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</si>
  <si>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</si>
  <si>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</si>
  <si>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</si>
  <si>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</si>
  <si>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</si>
  <si>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</si>
  <si>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</si>
  <si>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</si>
  <si>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</si>
  <si>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</si>
  <si>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</si>
  <si>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</si>
  <si>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</si>
  <si>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</si>
  <si>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</si>
  <si>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</si>
  <si>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</si>
  <si>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</si>
  <si>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</si>
  <si>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</si>
  <si>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</si>
  <si>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</si>
  <si>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</si>
  <si>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</si>
  <si>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</si>
  <si>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</si>
  <si>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</si>
  <si>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</si>
  <si>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</si>
  <si>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</si>
  <si>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</si>
  <si>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</si>
  <si>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</si>
  <si>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</si>
  <si>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</si>
  <si>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</si>
  <si>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</si>
  <si>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</si>
  <si>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</si>
  <si>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</si>
  <si>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</si>
  <si>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</si>
  <si>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</si>
  <si>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</si>
  <si>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</si>
  <si>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</si>
  <si>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</si>
  <si>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</si>
  <si>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</si>
  <si>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</si>
  <si>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</si>
  <si>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</si>
  <si>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</si>
  <si>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</si>
  <si>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</si>
  <si>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</si>
  <si>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</si>
  <si>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</si>
  <si>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</si>
  <si>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</si>
  <si>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</si>
  <si>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</si>
  <si>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</si>
  <si>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</si>
  <si>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</si>
  <si>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</si>
  <si>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</si>
  <si>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</si>
  <si>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</si>
  <si>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</si>
  <si>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</si>
  <si>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</si>
  <si>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</si>
  <si>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</si>
  <si>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</si>
  <si>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</si>
  <si>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</si>
  <si>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</si>
  <si>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</si>
  <si>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</si>
  <si>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</si>
  <si>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</si>
  <si>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</si>
  <si>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</si>
  <si>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</si>
  <si>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</si>
  <si>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</si>
  <si>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</si>
  <si>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</si>
  <si>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</si>
  <si>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</si>
  <si>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</si>
  <si>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</si>
  <si>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</si>
  <si>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</si>
  <si>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</si>
  <si>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</si>
  <si>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</si>
  <si>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</si>
  <si>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</si>
  <si>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</si>
  <si>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</si>
  <si>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</si>
  <si>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</si>
  <si>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</si>
  <si>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</si>
  <si>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</si>
  <si>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</si>
  <si>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</si>
  <si>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</si>
  <si>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</si>
  <si>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</si>
  <si>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</si>
  <si>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</si>
  <si>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</si>
  <si>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</si>
  <si>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</si>
  <si>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</si>
  <si>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</si>
  <si>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</si>
  <si>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</si>
  <si>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</si>
  <si>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</si>
  <si>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</si>
  <si>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</si>
  <si>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</si>
  <si>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</si>
  <si>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</si>
  <si>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</si>
  <si>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</si>
  <si>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</si>
  <si>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</si>
  <si>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</si>
  <si>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</si>
  <si>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</si>
  <si>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</si>
  <si>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</si>
  <si>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</si>
  <si>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</si>
  <si>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</si>
  <si>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</si>
  <si>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</si>
  <si>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</si>
  <si>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</si>
  <si>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</si>
  <si>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</si>
  <si>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</si>
  <si>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</si>
  <si>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</si>
  <si>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</si>
  <si>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</si>
  <si>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</si>
  <si>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</si>
  <si>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</si>
  <si>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</si>
  <si>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</si>
  <si>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</si>
  <si>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</si>
  <si>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</si>
  <si>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</si>
  <si>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</si>
  <si>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</si>
  <si>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</si>
  <si>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</si>
  <si>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</si>
  <si>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</si>
  <si>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</si>
  <si>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</si>
  <si>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</si>
  <si>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</si>
  <si>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</si>
  <si>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</si>
  <si>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</si>
  <si>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</si>
  <si>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</si>
  <si>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</si>
  <si>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</si>
  <si>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</si>
  <si>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</si>
  <si>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</si>
  <si>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</si>
  <si>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</si>
  <si>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</si>
  <si>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</si>
  <si>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</si>
  <si>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</si>
  <si>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</si>
  <si>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</si>
  <si>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</si>
  <si>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</si>
  <si>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</si>
  <si>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</si>
  <si>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</si>
  <si>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</si>
  <si>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</si>
  <si>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</si>
  <si>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</si>
  <si>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</si>
  <si>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</si>
  <si>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</si>
  <si>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</si>
  <si>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</si>
  <si>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</si>
  <si>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</si>
  <si>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</si>
  <si>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</si>
  <si>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</si>
  <si>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</si>
  <si>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</si>
  <si>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</si>
  <si>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</si>
  <si>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</si>
  <si>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</si>
  <si>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</si>
  <si>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</si>
  <si>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</si>
  <si>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</si>
  <si>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</si>
  <si>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</si>
  <si>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</si>
  <si>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</si>
  <si>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</si>
  <si>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</si>
  <si>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</si>
  <si>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</si>
  <si>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</si>
  <si>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</si>
  <si>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</si>
  <si>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</si>
  <si>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</si>
  <si>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</si>
  <si>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</si>
  <si>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</si>
  <si>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</si>
  <si>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</si>
  <si>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</si>
  <si>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</si>
  <si>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</si>
  <si>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</si>
  <si>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</si>
  <si>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</si>
  <si>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</si>
  <si>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</si>
  <si>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</si>
  <si>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</si>
  <si>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</si>
  <si>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</si>
  <si>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</si>
  <si>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</si>
  <si>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</si>
  <si>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</si>
  <si>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</si>
  <si>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</si>
  <si>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</si>
  <si>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</si>
  <si>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</si>
  <si>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</si>
  <si>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</si>
  <si>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</si>
  <si>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</si>
  <si>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</si>
  <si>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</si>
  <si>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</si>
  <si>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</si>
  <si>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</si>
  <si>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</si>
  <si>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</si>
  <si>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</si>
  <si>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</si>
  <si>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</si>
  <si>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</si>
  <si>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</si>
  <si>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</si>
  <si>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</si>
  <si>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</si>
  <si>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</si>
  <si>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</si>
  <si>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</si>
  <si>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</si>
  <si>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</si>
  <si>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</si>
  <si>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</si>
  <si>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</si>
  <si>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</si>
  <si>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</si>
  <si>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</si>
  <si>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</si>
  <si>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</si>
  <si>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</si>
  <si>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</si>
  <si>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</si>
  <si>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</si>
  <si>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</si>
  <si>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</si>
  <si>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</si>
  <si>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</si>
  <si>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</si>
  <si>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</si>
  <si>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</si>
  <si>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</si>
  <si>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</si>
  <si>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</si>
  <si>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</si>
  <si>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</si>
  <si>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</si>
  <si>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</si>
  <si>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</si>
  <si>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</si>
  <si>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</si>
  <si>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</si>
  <si>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</si>
  <si>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</si>
  <si>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</si>
  <si>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</si>
  <si>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</si>
  <si>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</si>
  <si>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</si>
  <si>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</si>
  <si>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</si>
  <si>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</si>
  <si>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</si>
  <si>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</si>
  <si>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</si>
  <si>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</si>
  <si>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</si>
  <si>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</si>
  <si>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</si>
  <si>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</si>
  <si>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</si>
  <si>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</si>
  <si>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</si>
  <si>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</si>
  <si>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</si>
  <si>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</si>
  <si>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</si>
  <si>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</si>
  <si>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</si>
  <si>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</si>
  <si>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</si>
  <si>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</si>
  <si>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</si>
  <si>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</si>
  <si>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</si>
  <si>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</si>
  <si>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</si>
  <si>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</si>
  <si>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</si>
  <si>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</si>
  <si>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</si>
  <si>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</si>
  <si>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</si>
  <si>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</si>
  <si>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</si>
  <si>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</si>
  <si>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</si>
  <si>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</si>
  <si>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</si>
  <si>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</si>
  <si>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</si>
  <si>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</si>
  <si>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</si>
  <si>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</si>
  <si>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</si>
  <si>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</si>
  <si>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</si>
  <si>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</si>
  <si>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</si>
  <si>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</si>
  <si>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</si>
  <si>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</si>
  <si>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</si>
  <si>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</si>
  <si>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</si>
  <si>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</si>
  <si>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</si>
  <si>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</si>
  <si>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</si>
  <si>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</si>
  <si>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</si>
  <si>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</si>
  <si>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</si>
  <si>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</si>
  <si>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</si>
  <si>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</si>
  <si>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</si>
  <si>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</si>
  <si>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</si>
  <si>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</si>
  <si>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</si>
  <si>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</si>
  <si>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</si>
  <si>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</si>
  <si>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</si>
  <si>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</si>
  <si>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</si>
  <si>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</si>
  <si>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</si>
  <si>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</si>
  <si>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</si>
  <si>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</si>
  <si>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</si>
  <si>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</si>
  <si>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</si>
  <si>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</si>
  <si>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</si>
  <si>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</si>
  <si>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</si>
  <si>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</si>
  <si>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</si>
  <si>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</si>
  <si>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</si>
  <si>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</si>
  <si>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</si>
  <si>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</si>
  <si>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</si>
  <si>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</si>
  <si>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</si>
  <si>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</si>
  <si>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</si>
  <si>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</si>
  <si>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</si>
  <si>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</si>
  <si>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</si>
  <si>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</si>
  <si>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</si>
  <si>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</si>
  <si>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</si>
  <si>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</si>
  <si>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</si>
  <si>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</si>
  <si>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</si>
  <si>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</si>
  <si>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</si>
  <si>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</si>
  <si>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</si>
  <si>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</si>
  <si>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</si>
  <si>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</si>
  <si>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</si>
  <si>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</si>
  <si>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</si>
  <si>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</si>
  <si>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</si>
  <si>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</si>
  <si>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</si>
  <si>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</si>
  <si>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</si>
  <si>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</si>
  <si>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</si>
  <si>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</si>
  <si>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</si>
  <si>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</si>
  <si>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</si>
  <si>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</si>
  <si>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</si>
  <si>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</si>
  <si>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</si>
  <si>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</si>
  <si>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</si>
  <si>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</si>
  <si>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</si>
  <si>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</si>
  <si>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</si>
  <si>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</si>
  <si>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</si>
  <si>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</si>
  <si>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</si>
  <si>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</si>
  <si>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</si>
  <si>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</si>
  <si>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</si>
  <si>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</si>
  <si>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</si>
  <si>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</si>
  <si>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</si>
  <si>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</si>
  <si>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</si>
  <si>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</si>
  <si>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</si>
  <si>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</si>
  <si>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</si>
  <si>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</si>
  <si>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</si>
  <si>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</si>
  <si>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</si>
  <si>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</si>
  <si>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</si>
  <si>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</si>
  <si>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</si>
  <si>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</si>
  <si>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</si>
  <si>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</si>
  <si>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</si>
  <si>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</si>
  <si>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</si>
  <si>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</si>
  <si>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</si>
  <si>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</si>
  <si>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</si>
  <si>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</si>
  <si>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</si>
  <si>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</si>
  <si>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</si>
  <si>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</si>
  <si>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</si>
  <si>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</si>
  <si>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</si>
  <si>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</si>
  <si>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</si>
  <si>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</si>
  <si>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</si>
  <si>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</si>
  <si>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</si>
  <si>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</si>
  <si>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</si>
  <si>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</si>
  <si>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</si>
  <si>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</si>
  <si>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</si>
  <si>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</si>
  <si>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</si>
  <si>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</si>
  <si>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</si>
  <si>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</si>
  <si>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</si>
  <si>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</si>
  <si>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</si>
  <si>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</si>
  <si>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</si>
  <si>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</si>
  <si>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</si>
  <si>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</si>
  <si>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</si>
  <si>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</si>
  <si>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</si>
  <si>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</si>
  <si>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</si>
  <si>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</si>
  <si>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</si>
  <si>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</si>
  <si>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</si>
  <si>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</si>
  <si>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</si>
  <si>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</si>
  <si>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</si>
  <si>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</si>
  <si>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</si>
  <si>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</si>
  <si>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</si>
  <si>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</si>
  <si>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</si>
  <si>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</si>
  <si>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</si>
  <si>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</si>
  <si>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</si>
  <si>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</si>
  <si>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</si>
  <si>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</si>
  <si>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</si>
  <si>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</si>
  <si>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</si>
  <si>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</si>
  <si>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</si>
  <si>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</si>
  <si>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</si>
  <si>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</si>
  <si>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</si>
  <si>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</si>
  <si>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</si>
  <si>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</si>
  <si>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</si>
  <si>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</si>
  <si>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</si>
  <si>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</si>
  <si>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</si>
  <si>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</si>
  <si>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</si>
  <si>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</si>
  <si>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</si>
  <si>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</si>
  <si>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</si>
  <si>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</si>
  <si>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</si>
  <si>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</si>
  <si>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</si>
  <si>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</si>
  <si>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</si>
  <si>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</si>
  <si>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</si>
  <si>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</si>
  <si>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</si>
  <si>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</si>
  <si>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</si>
  <si>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</si>
  <si>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</si>
  <si>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</si>
  <si>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</si>
  <si>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</si>
  <si>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</si>
  <si>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</si>
  <si>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</si>
  <si>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</si>
  <si>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</si>
  <si>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</si>
  <si>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</si>
  <si>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</si>
  <si>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</si>
  <si>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</si>
  <si>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</si>
  <si>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</si>
  <si>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</si>
  <si>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</si>
  <si>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</si>
  <si>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</si>
  <si>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</si>
  <si>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</si>
  <si>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</si>
  <si>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</si>
  <si>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</si>
  <si>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</si>
  <si>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</si>
  <si>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</si>
  <si>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</si>
  <si>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</si>
  <si>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</si>
  <si>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</si>
  <si>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</si>
  <si>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</si>
  <si>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</si>
  <si>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</si>
  <si>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</si>
  <si>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</si>
  <si>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</si>
  <si>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</si>
  <si>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</si>
  <si>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</si>
  <si>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</si>
  <si>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</si>
  <si>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</si>
  <si>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</si>
  <si>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</si>
  <si>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</si>
  <si>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</si>
  <si>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</si>
  <si>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</si>
  <si>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</si>
  <si>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</si>
  <si>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</si>
  <si>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</si>
  <si>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</si>
  <si>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</si>
  <si>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</si>
  <si>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</si>
  <si>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</si>
  <si>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</si>
  <si>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</si>
  <si>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</si>
  <si>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</si>
  <si>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</si>
  <si>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</si>
  <si>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</si>
  <si>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</si>
  <si>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</si>
  <si>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</si>
  <si>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</si>
  <si>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</si>
  <si>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</si>
  <si>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</si>
  <si>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</si>
  <si>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</si>
  <si>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</si>
  <si>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</si>
  <si>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</si>
  <si>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</si>
  <si>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</si>
  <si>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</si>
  <si>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</si>
  <si>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</si>
  <si>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</si>
  <si>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</si>
  <si>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</si>
  <si>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</si>
  <si>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</si>
  <si>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</si>
  <si>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</si>
  <si>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</si>
  <si>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</si>
  <si>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</si>
  <si>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</si>
  <si>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</si>
  <si>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</si>
  <si>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</si>
  <si>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</si>
  <si>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</si>
  <si>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</si>
  <si>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</si>
  <si>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</si>
  <si>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</si>
  <si>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</si>
  <si>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</si>
  <si>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</si>
  <si>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</si>
  <si>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</si>
  <si>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</si>
  <si>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</si>
  <si>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</si>
  <si>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</si>
  <si>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</si>
  <si>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</si>
  <si>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</si>
  <si>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</si>
  <si>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</si>
  <si>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</si>
  <si>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</si>
  <si>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</si>
  <si>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</si>
  <si>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</si>
  <si>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</si>
  <si>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</si>
  <si>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</si>
  <si>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</si>
  <si>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</si>
  <si>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</si>
  <si>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</si>
  <si>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</si>
  <si>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</si>
  <si>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</si>
  <si>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</si>
  <si>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</si>
  <si>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</si>
  <si>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</si>
  <si>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</si>
  <si>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</si>
  <si>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</si>
  <si>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</si>
  <si>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</si>
  <si>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</si>
  <si>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</si>
  <si>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</si>
  <si>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</si>
  <si>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</si>
  <si>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</si>
  <si>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</si>
  <si>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</si>
  <si>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</si>
  <si>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</si>
  <si>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</si>
  <si>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</si>
  <si>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</si>
  <si>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</si>
  <si>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</si>
  <si>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</si>
  <si>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</si>
  <si>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</si>
  <si>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</si>
  <si>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</si>
  <si>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</si>
  <si>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</si>
  <si>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</si>
  <si>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</si>
  <si>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</si>
  <si>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</si>
  <si>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</si>
  <si>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</si>
  <si>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</si>
  <si>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</si>
  <si>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</si>
  <si>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</si>
  <si>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</si>
  <si>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</si>
  <si>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</si>
  <si>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</si>
  <si>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</si>
  <si>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</si>
  <si>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</si>
  <si>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</si>
  <si>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</si>
  <si>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</si>
  <si>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</si>
  <si>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</si>
  <si>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</si>
  <si>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</si>
  <si>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</si>
  <si>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</si>
  <si>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</si>
  <si>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</si>
  <si>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</si>
  <si>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</si>
  <si>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</si>
  <si>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</si>
  <si>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</si>
  <si>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</si>
  <si>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</si>
  <si>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</si>
  <si>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</si>
  <si>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</si>
  <si>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</si>
  <si>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</si>
  <si>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</si>
  <si>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</si>
  <si>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</si>
  <si>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</si>
  <si>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</si>
  <si>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</si>
  <si>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</si>
  <si>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</si>
  <si>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</si>
  <si>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</si>
  <si>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</si>
  <si>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</si>
  <si>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</si>
  <si>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</si>
  <si>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</si>
  <si>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</si>
  <si>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</si>
  <si>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</si>
  <si>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</si>
  <si>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</si>
  <si>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</si>
  <si>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</si>
  <si>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</si>
  <si>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</si>
  <si>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</si>
  <si>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</si>
  <si>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</si>
  <si>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</si>
  <si>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</si>
  <si>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</si>
  <si>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</si>
  <si>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</si>
  <si>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</si>
  <si>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</si>
  <si>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</si>
  <si>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</si>
  <si>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</si>
  <si>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</si>
  <si>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</si>
  <si>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</si>
  <si>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</si>
  <si>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</si>
  <si>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</si>
  <si>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</si>
  <si>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</si>
  <si>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</si>
  <si>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</si>
  <si>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</si>
  <si>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</si>
  <si>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</si>
  <si>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</si>
  <si>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</si>
  <si>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</si>
  <si>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</si>
  <si>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</si>
  <si>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</si>
  <si>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</si>
  <si>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</si>
  <si>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</si>
  <si>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</si>
  <si>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</si>
  <si>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</si>
  <si>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</si>
  <si>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</si>
  <si>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</si>
  <si>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</si>
  <si>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</si>
  <si>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</si>
  <si>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</si>
  <si>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</si>
  <si>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</si>
  <si>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</si>
  <si>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</si>
  <si>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</si>
  <si>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</si>
  <si>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</si>
  <si>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</si>
  <si>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</si>
  <si>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</si>
  <si>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</si>
  <si>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</si>
  <si>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</si>
  <si>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</si>
  <si>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</si>
  <si>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</si>
  <si>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</si>
  <si>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</si>
  <si>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</si>
  <si>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</si>
  <si>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</si>
  <si>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</si>
  <si>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</si>
  <si>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</si>
  <si>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</si>
  <si>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</si>
  <si>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</si>
  <si>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</si>
  <si>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</si>
  <si>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</si>
  <si>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</si>
  <si>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</si>
  <si>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</si>
  <si>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</si>
  <si>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</si>
  <si>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</si>
  <si>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</si>
  <si>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</si>
  <si>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</si>
  <si>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</si>
  <si>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</si>
  <si>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</si>
  <si>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</si>
  <si>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</si>
  <si>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</si>
  <si>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</si>
  <si>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</si>
  <si>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</si>
  <si>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</si>
  <si>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</si>
  <si>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</si>
  <si>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</si>
  <si>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</si>
  <si>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</si>
  <si>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</si>
  <si>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</si>
  <si>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</si>
  <si>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</si>
  <si>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</si>
  <si>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</si>
  <si>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</si>
  <si>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</si>
  <si>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</si>
  <si>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</si>
  <si>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</si>
  <si>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</si>
  <si>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</si>
  <si>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</si>
  <si>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</si>
  <si>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</si>
  <si>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</si>
  <si>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</si>
  <si>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</si>
  <si>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</si>
  <si>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</si>
  <si>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</si>
  <si>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</si>
  <si>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</si>
  <si>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</si>
  <si>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</si>
  <si>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</si>
  <si>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</si>
  <si>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</si>
  <si>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</si>
  <si>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</si>
  <si>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</si>
  <si>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</si>
  <si>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</si>
  <si>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</si>
  <si>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</si>
  <si>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</si>
  <si>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</si>
  <si>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</si>
  <si>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</si>
  <si>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</si>
  <si>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</si>
  <si>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</si>
  <si>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</si>
  <si>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</si>
  <si>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</si>
  <si>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</si>
  <si>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</si>
  <si>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</si>
  <si>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</si>
  <si>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</si>
  <si>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</si>
  <si>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</si>
  <si>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</si>
  <si>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</si>
  <si>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</si>
  <si>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</si>
  <si>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</si>
  <si>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</si>
  <si>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</si>
  <si>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</si>
  <si>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</si>
  <si>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</si>
  <si>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</si>
  <si>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</si>
  <si>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</si>
  <si>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</si>
  <si>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</si>
  <si>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</si>
  <si>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</si>
  <si>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</si>
  <si>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</si>
  <si>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</si>
  <si>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</si>
  <si>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</si>
  <si>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</si>
  <si>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</si>
  <si>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</si>
  <si>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</si>
  <si>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</si>
  <si>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</si>
  <si>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</si>
  <si>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</si>
  <si>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</si>
  <si>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</si>
  <si>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</si>
  <si>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</si>
  <si>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</si>
  <si>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</si>
  <si>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</si>
  <si>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</si>
  <si>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</si>
  <si>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</si>
  <si>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</si>
  <si>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</si>
  <si>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</si>
  <si>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</si>
  <si>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</si>
  <si>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</si>
  <si>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</si>
  <si>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</si>
  <si>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</si>
  <si>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</si>
  <si>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</si>
  <si>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</si>
  <si>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</si>
  <si>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</si>
  <si>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</si>
  <si>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</si>
  <si>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</si>
  <si>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</si>
  <si>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</si>
  <si>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</si>
  <si>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</si>
  <si>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</si>
  <si>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</si>
  <si>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</si>
  <si>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</si>
  <si>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</si>
  <si>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</si>
  <si>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</si>
  <si>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</si>
  <si>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</si>
  <si>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</si>
  <si>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</si>
  <si>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</si>
  <si>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</si>
  <si>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</si>
  <si>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</si>
  <si>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</si>
  <si>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</si>
  <si>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</si>
  <si>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</si>
  <si>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</si>
  <si>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</si>
  <si>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</si>
  <si>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</si>
  <si>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</si>
  <si>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</si>
  <si>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</si>
  <si>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</si>
  <si>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</si>
  <si>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</si>
  <si>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</si>
  <si>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</si>
  <si>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</si>
  <si>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</si>
  <si>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</si>
  <si>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</si>
  <si>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</si>
  <si>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</si>
  <si>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</si>
  <si>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</si>
  <si>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</si>
  <si>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</si>
  <si>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</si>
  <si>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</si>
  <si>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</si>
  <si>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</si>
  <si>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</si>
  <si>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</si>
  <si>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</si>
  <si>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</si>
  <si>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</si>
  <si>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</si>
  <si>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</si>
  <si>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</si>
  <si>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</si>
  <si>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</si>
  <si>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</si>
  <si>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</si>
  <si>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</si>
  <si>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</si>
  <si>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</si>
  <si>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</si>
  <si>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</si>
  <si>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</si>
  <si>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</si>
  <si>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</si>
  <si>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</si>
  <si>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</si>
  <si>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</si>
  <si>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</si>
  <si>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</si>
  <si>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</si>
  <si>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</si>
  <si>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</si>
  <si>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</si>
  <si>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</si>
  <si>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</si>
  <si>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</si>
  <si>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</si>
  <si>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</si>
  <si>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</si>
  <si>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</si>
  <si>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</si>
  <si>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</si>
  <si>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</si>
  <si>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</si>
  <si>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</si>
  <si>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</si>
  <si>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</si>
  <si>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</si>
  <si>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</si>
  <si>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</si>
  <si>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</si>
  <si>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</si>
  <si>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</si>
  <si>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</si>
  <si>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</si>
  <si>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</si>
  <si>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</si>
  <si>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</si>
  <si>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</si>
  <si>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</si>
  <si>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</si>
  <si>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</si>
  <si>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</si>
  <si>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</si>
  <si>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</si>
  <si>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</si>
  <si>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</si>
  <si>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</si>
  <si>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</si>
  <si>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</si>
  <si>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</si>
  <si>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</si>
  <si>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</si>
  <si>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</si>
  <si>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</si>
  <si>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</si>
  <si>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</si>
  <si>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</si>
  <si>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</si>
  <si>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</si>
  <si>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</si>
  <si>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</si>
  <si>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</si>
  <si>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</si>
  <si>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</si>
  <si>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</si>
  <si>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</si>
  <si>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</si>
  <si>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</si>
  <si>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</si>
  <si>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</si>
  <si>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</si>
  <si>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</si>
  <si>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</si>
  <si>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</si>
  <si>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</si>
  <si>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</si>
  <si>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</si>
  <si>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</si>
  <si>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</si>
  <si>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</si>
  <si>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</si>
  <si>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</si>
  <si>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</si>
  <si>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</si>
  <si>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</si>
  <si>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</si>
  <si>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</si>
  <si>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</si>
  <si>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</si>
  <si>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</si>
  <si>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</si>
  <si>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</si>
  <si>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</si>
  <si>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</si>
  <si>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</si>
  <si>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</si>
  <si>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</si>
  <si>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</si>
  <si>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</si>
  <si>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</si>
  <si>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</si>
  <si>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</si>
  <si>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</si>
  <si>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</si>
  <si>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</si>
  <si>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</si>
  <si>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</si>
  <si>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</si>
  <si>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</si>
  <si>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</si>
  <si>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</si>
  <si>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</si>
  <si>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</si>
  <si>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</si>
  <si>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</si>
  <si>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</si>
  <si>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</si>
  <si>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</si>
  <si>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</si>
  <si>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</si>
  <si>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</si>
  <si>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</si>
  <si>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</si>
  <si>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</si>
  <si>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</si>
  <si>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</si>
  <si>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</si>
  <si>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</si>
  <si>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</si>
  <si>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</si>
  <si>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</si>
  <si>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</si>
  <si>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</si>
  <si>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</si>
  <si>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</si>
  <si>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</si>
  <si>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</si>
  <si>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</si>
  <si>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</si>
  <si>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</si>
  <si>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</si>
  <si>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</si>
  <si>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</si>
  <si>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</si>
  <si>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</si>
  <si>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</si>
  <si>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</si>
  <si>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</si>
  <si>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</si>
  <si>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</si>
  <si>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</si>
  <si>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</si>
  <si>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</si>
  <si>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</si>
  <si>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</si>
  <si>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</si>
  <si>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</si>
  <si>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</si>
  <si>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</si>
  <si>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</si>
  <si>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</si>
  <si>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</si>
  <si>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</si>
  <si>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</si>
  <si>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</si>
  <si>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</si>
  <si>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</si>
  <si>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</si>
  <si>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</si>
  <si>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</si>
  <si>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</si>
  <si>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</si>
  <si>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</si>
  <si>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</si>
  <si>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</si>
  <si>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</si>
  <si>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</si>
  <si>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</si>
  <si>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</si>
  <si>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</si>
  <si>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</si>
  <si>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</si>
  <si>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</si>
  <si>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</si>
  <si>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</si>
  <si>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</si>
  <si>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</si>
  <si>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</si>
  <si>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</si>
  <si>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</si>
  <si>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</si>
  <si>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</si>
  <si>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</si>
  <si>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</si>
  <si>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</si>
  <si>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</si>
  <si>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</si>
  <si>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</si>
  <si>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</si>
  <si>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</si>
  <si>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</si>
  <si>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</si>
  <si>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</si>
  <si>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</si>
  <si>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</si>
  <si>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</si>
  <si>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</si>
  <si>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</si>
  <si>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</si>
  <si>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</si>
  <si>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</si>
  <si>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</si>
  <si>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</si>
  <si>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</si>
  <si>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</si>
  <si>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</si>
  <si>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</si>
  <si>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</si>
  <si>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</si>
  <si>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</si>
  <si>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</si>
  <si>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</si>
  <si>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</si>
  <si>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</si>
  <si>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</si>
  <si>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</si>
  <si>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</si>
  <si>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</si>
  <si>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</si>
  <si>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</si>
  <si>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</si>
  <si>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</si>
  <si>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</si>
  <si>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</si>
  <si>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</si>
  <si>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</si>
  <si>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</si>
  <si>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</si>
  <si>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</si>
  <si>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</si>
  <si>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</si>
  <si>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</si>
  <si>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</si>
  <si>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</si>
  <si>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</si>
  <si>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</si>
  <si>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</si>
  <si>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</si>
  <si>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</si>
  <si>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</si>
  <si>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</si>
  <si>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</si>
  <si>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</si>
  <si>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</si>
  <si>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</si>
  <si>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</si>
  <si>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</si>
  <si>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</si>
  <si>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</si>
  <si>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</si>
  <si>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</si>
  <si>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</si>
  <si>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</si>
  <si>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</si>
  <si>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</si>
  <si>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</si>
  <si>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</si>
  <si>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</si>
  <si>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</si>
  <si>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</si>
  <si>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</si>
  <si>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</si>
  <si>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</si>
  <si>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</si>
  <si>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</si>
  <si>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</si>
  <si>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</si>
  <si>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</si>
  <si>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</si>
  <si>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</si>
  <si>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</si>
  <si>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</si>
  <si>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</si>
  <si>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</si>
  <si>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</si>
  <si>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</si>
  <si>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</si>
  <si>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</si>
  <si>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</si>
  <si>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</si>
  <si>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</si>
  <si>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</si>
  <si>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</si>
  <si>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</si>
  <si>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</si>
  <si>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</si>
  <si>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</si>
  <si>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</si>
  <si>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</si>
  <si>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</si>
  <si>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</si>
  <si>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</si>
  <si>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</si>
  <si>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</si>
  <si>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</si>
  <si>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</si>
  <si>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</si>
  <si>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</si>
  <si>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</si>
  <si>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</si>
  <si>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</si>
  <si>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</si>
  <si>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</si>
  <si>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</si>
  <si>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</si>
  <si>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</si>
  <si>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</si>
  <si>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</si>
  <si>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</si>
  <si>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</si>
  <si>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</si>
  <si>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</si>
  <si>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</si>
  <si>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</si>
  <si>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</si>
  <si>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</si>
  <si>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</si>
  <si>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</si>
  <si>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</si>
  <si>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</si>
  <si>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</si>
  <si>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</si>
  <si>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</si>
  <si>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</si>
  <si>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</si>
  <si>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</si>
  <si>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</si>
  <si>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</si>
  <si>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</si>
  <si>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</si>
  <si>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</si>
  <si>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</si>
  <si>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</si>
  <si>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</si>
  <si>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</si>
  <si>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</si>
  <si>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</si>
  <si>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</si>
  <si>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</si>
  <si>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</si>
  <si>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</si>
  <si>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</si>
  <si>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</si>
  <si>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</si>
  <si>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</si>
  <si>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</si>
  <si>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</si>
  <si>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</si>
  <si>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</si>
  <si>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</si>
  <si>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</si>
  <si>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</si>
  <si>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</si>
  <si>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</si>
  <si>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</si>
  <si>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</si>
  <si>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</si>
  <si>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</si>
  <si>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</si>
  <si>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</si>
  <si>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</si>
  <si>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</si>
  <si>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</si>
  <si>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</si>
  <si>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</si>
  <si>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</si>
  <si>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</si>
  <si>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</si>
  <si>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</si>
  <si>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</si>
  <si>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</si>
  <si>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</si>
  <si>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</si>
  <si>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</si>
  <si>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</si>
  <si>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</si>
  <si>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</si>
  <si>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</si>
  <si>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</si>
  <si>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</si>
  <si>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</si>
  <si>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</si>
  <si>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</si>
  <si>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</si>
  <si>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</si>
  <si>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</si>
  <si>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</si>
  <si>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</si>
  <si>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</si>
  <si>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</si>
  <si>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</si>
  <si>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</si>
  <si>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</si>
  <si>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</si>
  <si>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</si>
  <si>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</si>
  <si>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</si>
  <si>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</si>
  <si>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</si>
  <si>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</si>
  <si>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</si>
  <si>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</si>
  <si>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</si>
  <si>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</si>
  <si>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</si>
  <si>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</si>
  <si>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</si>
  <si>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</si>
  <si>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</si>
  <si>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</si>
  <si>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</si>
  <si>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</si>
  <si>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</si>
  <si>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</si>
  <si>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</si>
  <si>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</si>
  <si>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</si>
  <si>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</si>
  <si>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</si>
  <si>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</si>
  <si>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</si>
  <si>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</si>
  <si>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</si>
  <si>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</si>
  <si>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</si>
  <si>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</si>
  <si>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</si>
  <si>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</si>
  <si>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</si>
  <si>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</si>
  <si>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</si>
  <si>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</si>
  <si>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</si>
  <si>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</si>
  <si>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</si>
  <si>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</si>
  <si>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</si>
  <si>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</si>
  <si>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</si>
  <si>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</si>
  <si>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</si>
  <si>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</si>
  <si>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</si>
  <si>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</si>
  <si>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</si>
  <si>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</si>
  <si>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</si>
  <si>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</si>
  <si>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</si>
  <si>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</si>
  <si>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</si>
  <si>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</si>
  <si>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</si>
  <si>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</si>
  <si>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</si>
  <si>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</si>
  <si>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</si>
  <si>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</si>
  <si>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</si>
  <si>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</si>
  <si>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</si>
  <si>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</si>
  <si>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</si>
  <si>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</si>
  <si>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</si>
  <si>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</si>
  <si>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</si>
  <si>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</si>
  <si>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</si>
  <si>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</si>
  <si>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</si>
  <si>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</si>
  <si>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</si>
  <si>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</si>
  <si>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</si>
  <si>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</si>
  <si>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</si>
  <si>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</si>
  <si>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</si>
  <si>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</si>
  <si>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</si>
  <si>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</si>
  <si>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</si>
  <si>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</si>
  <si>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</si>
  <si>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</si>
  <si>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</si>
  <si>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</si>
  <si>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</si>
  <si>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</si>
  <si>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</si>
  <si>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</si>
  <si>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</si>
  <si>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</si>
  <si>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</si>
  <si>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</si>
  <si>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</si>
  <si>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</si>
  <si>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</si>
  <si>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</si>
  <si>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</si>
  <si>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</si>
  <si>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</si>
  <si>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</si>
  <si>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</si>
  <si>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</si>
  <si>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</si>
  <si>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</si>
  <si>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</si>
  <si>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</si>
  <si>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</si>
  <si>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</si>
  <si>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</si>
  <si>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</si>
  <si>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</si>
  <si>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</si>
  <si>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</si>
  <si>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</si>
  <si>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</si>
  <si>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</si>
  <si>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</si>
  <si>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</si>
  <si>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</si>
  <si>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</si>
  <si>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</si>
  <si>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</si>
  <si>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</si>
  <si>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</si>
  <si>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</si>
  <si>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</si>
  <si>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</si>
  <si>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</si>
  <si>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</si>
  <si>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</si>
  <si>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</si>
  <si>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</si>
  <si>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</si>
  <si>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</si>
  <si>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</si>
  <si>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</si>
  <si>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</si>
  <si>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</si>
  <si>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</si>
  <si>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</si>
  <si>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</si>
  <si>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</si>
  <si>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</si>
  <si>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</si>
  <si>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</si>
  <si>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</si>
  <si>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</si>
  <si>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</si>
  <si>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</si>
  <si>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</si>
  <si>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</si>
  <si>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</si>
  <si>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</si>
  <si>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</si>
  <si>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</si>
  <si>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</si>
  <si>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</si>
  <si>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</si>
  <si>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</si>
  <si>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</si>
  <si>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</si>
  <si>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</si>
  <si>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</si>
  <si>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</si>
  <si>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</si>
  <si>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</si>
  <si>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</si>
  <si>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</si>
  <si>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</si>
  <si>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</si>
  <si>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</si>
  <si>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</si>
  <si>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</si>
  <si>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</si>
  <si>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</si>
  <si>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</si>
  <si>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</si>
  <si>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</si>
  <si>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</si>
  <si>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</si>
  <si>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</si>
  <si>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</si>
  <si>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</si>
  <si>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</si>
  <si>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</si>
  <si>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</si>
  <si>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</si>
  <si>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</si>
  <si>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</si>
  <si>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</si>
  <si>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</si>
  <si>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</si>
  <si>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</si>
  <si>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</si>
  <si>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</si>
  <si>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</si>
  <si>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</si>
  <si>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</si>
  <si>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</si>
  <si>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</si>
  <si>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</si>
  <si>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</si>
  <si>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</si>
  <si>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</si>
  <si>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</si>
  <si>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</si>
  <si>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</si>
  <si>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</si>
  <si>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</si>
  <si>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</si>
  <si>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</si>
  <si>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</si>
  <si>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</si>
  <si>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</si>
  <si>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</si>
  <si>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</si>
  <si>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</si>
  <si>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</si>
  <si>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</si>
  <si>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</si>
  <si>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</si>
  <si>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</si>
  <si>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</si>
  <si>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</si>
  <si>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</si>
  <si>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</si>
  <si>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</si>
  <si>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</si>
  <si>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</si>
  <si>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</si>
  <si>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</si>
  <si>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</si>
  <si>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</si>
  <si>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</si>
  <si>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</si>
  <si>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</si>
  <si>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</si>
  <si>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</si>
  <si>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</si>
  <si>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</si>
  <si>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</si>
  <si>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</si>
  <si>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</si>
  <si>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</si>
  <si>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</si>
  <si>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</si>
  <si>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</si>
  <si>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</si>
  <si>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</si>
  <si>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</si>
  <si>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</si>
  <si>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</si>
  <si>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</si>
  <si>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</si>
  <si>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</si>
  <si>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</si>
  <si>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</si>
  <si>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</si>
  <si>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</si>
  <si>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</si>
  <si>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</si>
  <si>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</si>
  <si>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</si>
  <si>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</si>
  <si>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</si>
  <si>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</si>
  <si>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</si>
  <si>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</si>
  <si>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</si>
  <si>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</si>
  <si>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</si>
  <si>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</si>
  <si>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</si>
  <si>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</si>
  <si>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</si>
  <si>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</si>
  <si>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</si>
  <si>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</si>
  <si>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</si>
  <si>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</si>
  <si>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</si>
  <si>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</si>
  <si>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</si>
  <si>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</si>
  <si>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</si>
  <si>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</si>
  <si>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</si>
  <si>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</si>
  <si>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</si>
  <si>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</si>
  <si>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</si>
  <si>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</si>
  <si>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</si>
  <si>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</si>
  <si>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</si>
  <si>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</si>
  <si>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</si>
  <si>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</si>
  <si>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</si>
  <si>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</si>
  <si>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</si>
  <si>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</si>
  <si>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</si>
  <si>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</si>
  <si>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</si>
  <si>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</si>
  <si>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</si>
  <si>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</si>
  <si>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</si>
  <si>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</si>
  <si>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</si>
  <si>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</si>
  <si>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</si>
  <si>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</si>
  <si>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</si>
  <si>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</si>
  <si>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</si>
  <si>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</si>
  <si>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</si>
  <si>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</si>
  <si>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</si>
  <si>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</si>
  <si>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</si>
  <si>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</si>
  <si>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</si>
  <si>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</si>
  <si>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</si>
  <si>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</si>
  <si>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</si>
  <si>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</si>
  <si>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</si>
  <si>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</si>
  <si>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</si>
  <si>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</si>
  <si>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</si>
  <si>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</si>
  <si>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</si>
  <si>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</si>
  <si>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</si>
  <si>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</si>
  <si>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</si>
  <si>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</si>
  <si>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</si>
  <si>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</si>
  <si>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</si>
  <si>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</si>
  <si>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</si>
  <si>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</si>
  <si>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</si>
  <si>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</si>
  <si>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</si>
  <si>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</si>
  <si>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</si>
  <si>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</si>
  <si>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</si>
  <si>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</si>
  <si>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</si>
  <si>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</si>
  <si>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</si>
  <si>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</si>
  <si>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</si>
  <si>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</si>
  <si>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</si>
  <si>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</si>
  <si>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</si>
  <si>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</si>
  <si>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</si>
  <si>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</si>
  <si>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</si>
  <si>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</si>
  <si>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</si>
  <si>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</si>
  <si>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</si>
  <si>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</si>
  <si>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</si>
  <si>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</si>
  <si>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</si>
  <si>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</si>
  <si>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</si>
  <si>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</si>
  <si>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</si>
  <si>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</si>
  <si>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</si>
  <si>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</si>
  <si>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</si>
  <si>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</si>
  <si>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</si>
  <si>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</si>
  <si>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</si>
  <si>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</si>
  <si>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</si>
  <si>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</si>
  <si>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</si>
  <si>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</si>
  <si>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</si>
  <si>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</si>
  <si>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</si>
  <si>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</si>
  <si>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</si>
  <si>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</si>
  <si>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</si>
  <si>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</si>
  <si>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</si>
  <si>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</si>
  <si>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</si>
  <si>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</si>
  <si>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</si>
  <si>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</si>
  <si>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</si>
  <si>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</si>
  <si>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</si>
  <si>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</si>
  <si>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</si>
  <si>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</si>
  <si>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</si>
  <si>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</si>
  <si>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</si>
  <si>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</si>
  <si>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</si>
  <si>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</si>
  <si>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</si>
  <si>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</si>
  <si>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</si>
  <si>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</si>
  <si>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</si>
  <si>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</si>
  <si>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</si>
  <si>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</si>
  <si>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</si>
  <si>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</si>
  <si>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</si>
  <si>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</si>
  <si>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</si>
  <si>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</si>
  <si>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</si>
  <si>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</si>
  <si>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</si>
  <si>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</si>
  <si>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</si>
  <si>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</si>
  <si>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</si>
  <si>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</si>
  <si>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</si>
  <si>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</si>
  <si>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</si>
  <si>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</si>
  <si>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</si>
  <si>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</si>
  <si>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</si>
  <si>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</si>
  <si>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</si>
  <si>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</si>
  <si>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</si>
  <si>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</si>
  <si>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</si>
  <si>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</si>
  <si>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</si>
  <si>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</si>
  <si>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</si>
  <si>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</si>
  <si>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</si>
  <si>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</si>
  <si>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</si>
  <si>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</si>
  <si>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</si>
  <si>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</si>
  <si>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</si>
  <si>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</si>
  <si>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</si>
  <si>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</si>
  <si>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</si>
  <si>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</si>
  <si>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</si>
  <si>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</si>
  <si>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</si>
  <si>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</si>
  <si>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</si>
  <si>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</si>
  <si>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</si>
  <si>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</si>
  <si>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</si>
  <si>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</si>
  <si>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</si>
  <si>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</si>
  <si>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</si>
  <si>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</si>
  <si>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</si>
  <si>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</si>
  <si>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</si>
  <si>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</si>
  <si>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</si>
  <si>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</si>
  <si>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</si>
  <si>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</si>
  <si>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</si>
  <si>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</si>
  <si>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</si>
  <si>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</si>
  <si>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</si>
  <si>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</si>
  <si>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</si>
  <si>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</si>
  <si>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</si>
  <si>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</si>
  <si>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</si>
  <si>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</si>
  <si>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</si>
  <si>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</si>
  <si>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</si>
  <si>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</si>
  <si>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</si>
  <si>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</si>
  <si>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</si>
  <si>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</si>
  <si>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</si>
  <si>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</si>
  <si>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</si>
  <si>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</si>
  <si>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</si>
  <si>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</si>
  <si>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</si>
  <si>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</si>
  <si>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</si>
  <si>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</si>
  <si>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</si>
  <si>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</si>
  <si>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</si>
  <si>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</si>
  <si>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</si>
  <si>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</si>
  <si>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</si>
  <si>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</si>
  <si>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</si>
  <si>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</si>
  <si>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</si>
  <si>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</si>
  <si>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</si>
  <si>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</si>
  <si>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</si>
  <si>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</si>
  <si>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</si>
  <si>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</si>
  <si>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</si>
  <si>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</si>
  <si>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</si>
  <si>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</si>
  <si>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</si>
  <si>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</si>
  <si>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</si>
  <si>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</si>
  <si>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</si>
  <si>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</si>
  <si>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</si>
  <si>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</si>
  <si>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</si>
  <si>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</si>
  <si>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</si>
  <si>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</si>
  <si>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</si>
  <si>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</si>
  <si>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</si>
  <si>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</si>
  <si>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</si>
  <si>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</si>
  <si>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</si>
  <si>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</si>
  <si>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</si>
  <si>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</si>
  <si>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</si>
  <si>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</si>
  <si>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</si>
  <si>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</si>
  <si>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</si>
  <si>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</si>
  <si>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</si>
  <si>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</si>
  <si>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</si>
  <si>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</si>
  <si>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</si>
  <si>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</si>
  <si>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</si>
  <si>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</si>
  <si>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</si>
  <si>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</si>
  <si>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</si>
  <si>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</si>
  <si>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</si>
  <si>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</si>
  <si>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</si>
  <si>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</si>
  <si>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</si>
  <si>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</si>
  <si>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</si>
  <si>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</si>
  <si>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</si>
  <si>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</si>
  <si>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</si>
  <si>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</si>
  <si>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</si>
  <si>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</si>
  <si>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</si>
  <si>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</si>
  <si>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</si>
  <si>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</si>
  <si>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</si>
  <si>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</si>
  <si>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</si>
  <si>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</si>
  <si>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</si>
  <si>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</si>
  <si>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</si>
  <si>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</si>
  <si>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</si>
  <si>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</si>
  <si>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</si>
  <si>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</si>
  <si>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</si>
  <si>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</si>
  <si>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</si>
  <si>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</si>
  <si>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</si>
  <si>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</si>
  <si>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</si>
  <si>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</si>
  <si>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</si>
  <si>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</si>
  <si>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</si>
  <si>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</si>
  <si>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</si>
  <si>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</si>
  <si>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</si>
  <si>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</si>
  <si>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</si>
  <si>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</si>
  <si>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</si>
  <si>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</si>
  <si>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</si>
  <si>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</si>
  <si>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</si>
  <si>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</si>
  <si>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</si>
  <si>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</si>
  <si>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</si>
  <si>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</si>
  <si>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</si>
  <si>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</si>
  <si>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</si>
  <si>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</si>
  <si>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</si>
  <si>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</si>
  <si>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</si>
  <si>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</si>
  <si>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</si>
  <si>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</si>
  <si>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</si>
  <si>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</si>
  <si>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</si>
  <si>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</si>
  <si>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</si>
  <si>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</si>
  <si>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</si>
  <si>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</si>
  <si>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</si>
  <si>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</si>
  <si>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</si>
  <si>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</si>
  <si>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</si>
  <si>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</si>
  <si>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</si>
  <si>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</si>
  <si>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</si>
  <si>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</si>
  <si>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</si>
  <si>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</si>
  <si>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</si>
  <si>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</si>
  <si>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</si>
  <si>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</si>
  <si>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</si>
  <si>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</si>
  <si>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</si>
  <si>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</si>
  <si>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</si>
  <si>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</si>
  <si>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</si>
  <si>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</si>
  <si>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</si>
  <si>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</si>
  <si>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</si>
  <si>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</si>
  <si>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</si>
  <si>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</si>
  <si>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</si>
  <si>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</si>
  <si>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</si>
  <si>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</si>
  <si>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</si>
  <si>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</si>
  <si>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</si>
  <si>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</si>
  <si>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</si>
  <si>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</si>
  <si>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</si>
  <si>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</si>
  <si>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</si>
  <si>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</si>
  <si>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</si>
  <si>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</si>
  <si>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</si>
  <si>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</si>
  <si>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</si>
  <si>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</si>
  <si>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</si>
  <si>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</si>
  <si>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</si>
  <si>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</si>
  <si>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</si>
  <si>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</si>
  <si>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</si>
  <si>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</si>
  <si>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</si>
  <si>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</si>
  <si>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</si>
  <si>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</si>
  <si>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</si>
  <si>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</si>
  <si>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</si>
  <si>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</si>
  <si>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</si>
  <si>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</si>
  <si>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</si>
  <si>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</si>
  <si>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</si>
  <si>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</si>
  <si>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</si>
  <si>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</si>
  <si>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</si>
  <si>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</si>
  <si>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</si>
  <si>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</si>
  <si>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</si>
  <si>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</si>
  <si>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</si>
  <si>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</si>
  <si>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</si>
  <si>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</si>
  <si>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</si>
  <si>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</si>
  <si>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</si>
  <si>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</si>
  <si>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</si>
  <si>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</si>
  <si>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</si>
  <si>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</si>
  <si>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</si>
  <si>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</si>
  <si>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</si>
  <si>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</si>
  <si>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</si>
  <si>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</si>
  <si>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</si>
  <si>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</si>
  <si>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</si>
  <si>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</si>
  <si>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</si>
  <si>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</si>
  <si>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</si>
  <si>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</si>
  <si>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</si>
  <si>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</si>
  <si>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</si>
  <si>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</si>
  <si>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</si>
  <si>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</si>
  <si>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</si>
  <si>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</si>
  <si>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</si>
  <si>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</si>
  <si>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</si>
  <si>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</si>
  <si>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</si>
  <si>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</si>
  <si>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</si>
  <si>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</si>
  <si>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</si>
  <si>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</si>
  <si>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</si>
  <si>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</si>
  <si>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</si>
  <si>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</si>
  <si>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</si>
  <si>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</si>
  <si>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</si>
  <si>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</si>
  <si>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</si>
  <si>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</si>
  <si>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</si>
  <si>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</si>
  <si>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</si>
  <si>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</si>
  <si>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</si>
  <si>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</si>
  <si>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</si>
  <si>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</si>
  <si>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</si>
  <si>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</si>
  <si>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</si>
  <si>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</si>
  <si>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</si>
  <si>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</si>
  <si>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</si>
  <si>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</si>
  <si>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</si>
  <si>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</si>
  <si>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</si>
  <si>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</si>
  <si>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</si>
  <si>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</si>
  <si>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</si>
  <si>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</si>
  <si>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</si>
  <si>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</si>
  <si>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</si>
  <si>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</si>
  <si>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</si>
  <si>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</si>
  <si>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</si>
  <si>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</si>
  <si>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</si>
  <si>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</si>
  <si>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</si>
  <si>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</si>
  <si>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</si>
  <si>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</si>
  <si>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</si>
  <si>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</si>
  <si>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</si>
  <si>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</si>
  <si>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</si>
  <si>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</si>
  <si>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</si>
  <si>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</si>
  <si>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</si>
  <si>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</si>
  <si>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</si>
  <si>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</si>
  <si>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</si>
  <si>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</si>
  <si>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</si>
  <si>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</si>
  <si>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</si>
  <si>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</si>
  <si>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</si>
  <si>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</si>
  <si>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</si>
  <si>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</si>
  <si>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</si>
  <si>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</si>
  <si>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</si>
  <si>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</si>
  <si>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</si>
  <si>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</si>
  <si>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</si>
  <si>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</si>
  <si>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</si>
  <si>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</si>
  <si>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</si>
  <si>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</si>
  <si>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</si>
  <si>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</si>
  <si>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</si>
  <si>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</si>
  <si>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</si>
  <si>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</si>
  <si>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</si>
  <si>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</si>
  <si>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</si>
  <si>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</si>
  <si>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</si>
  <si>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</si>
  <si>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</si>
  <si>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</si>
  <si>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</si>
  <si>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</si>
  <si>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</si>
  <si>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</si>
  <si>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</si>
  <si>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</si>
  <si>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</si>
  <si>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</si>
  <si>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</si>
  <si>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</si>
  <si>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</si>
  <si>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</si>
  <si>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</si>
  <si>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</si>
  <si>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</si>
  <si>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</si>
  <si>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</si>
  <si>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</si>
  <si>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</si>
  <si>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</si>
  <si>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</si>
  <si>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</si>
  <si>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</si>
  <si>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</si>
  <si>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</si>
  <si>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</si>
  <si>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</si>
  <si>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</si>
  <si>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</si>
  <si>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</si>
  <si>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</si>
  <si>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</si>
  <si>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</si>
  <si>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</si>
  <si>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</si>
  <si>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</si>
  <si>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</si>
  <si>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</si>
  <si>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</si>
  <si>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</si>
  <si>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</si>
  <si>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</si>
  <si>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</si>
  <si>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</si>
  <si>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</si>
  <si>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</si>
  <si>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</si>
  <si>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</si>
  <si>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</si>
  <si>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</si>
  <si>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</si>
  <si>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</si>
  <si>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</si>
  <si>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</si>
  <si>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</si>
  <si>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</si>
  <si>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</si>
  <si>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</si>
  <si>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</si>
  <si>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</si>
  <si>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</si>
  <si>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</si>
  <si>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</si>
  <si>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</si>
  <si>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</si>
  <si>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</si>
  <si>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</si>
  <si>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</si>
  <si>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</si>
  <si>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</si>
  <si>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</si>
  <si>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</si>
  <si>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</si>
  <si>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</si>
  <si>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</si>
  <si>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</si>
  <si>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</si>
  <si>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</si>
  <si>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</si>
  <si>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</si>
  <si>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</si>
  <si>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</si>
  <si>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</si>
  <si>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</si>
  <si>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</si>
  <si>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</si>
  <si>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</si>
  <si>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</si>
  <si>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</si>
  <si>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</si>
  <si>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</si>
  <si>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</si>
  <si>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</si>
  <si>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</si>
  <si>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</si>
  <si>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</si>
  <si>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</si>
  <si>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</si>
  <si>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</si>
  <si>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</si>
  <si>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</si>
  <si>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</si>
  <si>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</si>
  <si>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</si>
  <si>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</si>
  <si>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</si>
  <si>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</si>
  <si>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</si>
  <si>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</si>
  <si>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</si>
  <si>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</si>
  <si>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</si>
  <si>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</si>
  <si>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</si>
  <si>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</si>
  <si>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</si>
  <si>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</si>
  <si>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</si>
  <si>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</si>
  <si>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</si>
  <si>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</si>
  <si>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</si>
  <si>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</si>
  <si>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</si>
  <si>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</si>
  <si>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</si>
  <si>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</si>
  <si>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</si>
  <si>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</si>
  <si>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</si>
  <si>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</si>
  <si>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</si>
  <si>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</si>
  <si>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</si>
  <si>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</si>
  <si>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</si>
  <si>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</si>
  <si>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</si>
  <si>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</si>
  <si>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</si>
  <si>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</si>
  <si>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</si>
  <si>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</si>
  <si>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</si>
  <si>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</si>
  <si>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</si>
  <si>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</si>
  <si>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</si>
  <si>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</si>
  <si>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</si>
  <si>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</si>
  <si>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</si>
  <si>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</si>
  <si>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</si>
  <si>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</si>
  <si>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</si>
  <si>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</si>
  <si>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</si>
  <si>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</si>
  <si>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</si>
  <si>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</si>
  <si>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</si>
  <si>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</si>
  <si>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</si>
  <si>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</si>
  <si>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</si>
  <si>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</si>
  <si>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</si>
  <si>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</si>
  <si>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</si>
  <si>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</si>
  <si>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</si>
  <si>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</si>
  <si>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</si>
  <si>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</si>
  <si>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</si>
  <si>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</si>
  <si>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</si>
  <si>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</si>
  <si>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</si>
  <si>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</si>
  <si>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</si>
  <si>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</si>
  <si>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</si>
  <si>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</si>
  <si>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</si>
  <si>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</si>
  <si>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</si>
  <si>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</si>
  <si>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</si>
  <si>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</si>
  <si>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</si>
  <si>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</si>
  <si>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</si>
  <si>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</si>
  <si>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</si>
  <si>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</si>
  <si>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</si>
  <si>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</si>
  <si>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</si>
  <si>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</si>
  <si>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</si>
  <si>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</si>
  <si>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</si>
  <si>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</si>
  <si>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</si>
  <si>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</si>
  <si>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</si>
  <si>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</si>
  <si>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</si>
  <si>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</si>
  <si>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</si>
  <si>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</si>
  <si>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</si>
  <si>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</si>
  <si>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</si>
  <si>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</si>
  <si>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</si>
  <si>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</si>
  <si>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</si>
  <si>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</si>
  <si>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</si>
  <si>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</si>
  <si>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</si>
  <si>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</si>
  <si>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</si>
  <si>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</si>
  <si>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</si>
  <si>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</si>
  <si>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</si>
  <si>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</si>
  <si>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</si>
  <si>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</si>
  <si>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</si>
  <si>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</si>
  <si>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</si>
  <si>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</si>
  <si>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</si>
  <si>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</si>
  <si>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</si>
  <si>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</si>
  <si>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</si>
  <si>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</si>
  <si>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</si>
  <si>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</si>
  <si>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</si>
  <si>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</si>
  <si>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</si>
  <si>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</si>
  <si>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</si>
  <si>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</si>
  <si>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</si>
  <si>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</si>
  <si>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</si>
  <si>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</si>
  <si>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</si>
  <si>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</si>
  <si>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</si>
  <si>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</si>
  <si>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</si>
  <si>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</si>
  <si>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</si>
  <si>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</si>
  <si>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</si>
  <si>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</si>
  <si>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</si>
  <si>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</si>
  <si>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</si>
  <si>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</si>
  <si>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</si>
  <si>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</si>
  <si>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</si>
  <si>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</si>
  <si>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</si>
  <si>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</si>
  <si>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</si>
  <si>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</si>
  <si>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</si>
  <si>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</si>
  <si>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</si>
  <si>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</si>
  <si>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</si>
  <si>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</si>
  <si>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</si>
  <si>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</si>
  <si>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</si>
  <si>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</si>
  <si>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</si>
  <si>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</si>
  <si>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</si>
  <si>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</si>
  <si>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</si>
  <si>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</si>
  <si>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</si>
  <si>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</si>
  <si>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</si>
  <si>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</si>
  <si>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</si>
  <si>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</si>
  <si>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</si>
  <si>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</si>
  <si>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</si>
  <si>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</si>
  <si>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</si>
  <si>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</si>
  <si>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</si>
  <si>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</si>
  <si>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</si>
  <si>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</si>
  <si>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</si>
  <si>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</si>
  <si>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</si>
  <si>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</si>
  <si>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</si>
  <si>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</si>
  <si>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</si>
  <si>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</si>
  <si>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</si>
  <si>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</si>
  <si>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</si>
  <si>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</si>
  <si>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</si>
  <si>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</si>
  <si>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</si>
  <si>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</si>
  <si>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</si>
  <si>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</si>
  <si>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</si>
  <si>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</si>
  <si>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</si>
  <si>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</si>
  <si>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</si>
  <si>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</si>
  <si>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</si>
  <si>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</si>
  <si>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</si>
  <si>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</si>
  <si>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</si>
  <si>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</si>
  <si>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</si>
  <si>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</si>
  <si>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</si>
  <si>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</si>
  <si>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</si>
  <si>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</si>
  <si>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</si>
  <si>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</si>
  <si>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</si>
  <si>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</si>
  <si>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</si>
  <si>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</si>
  <si>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</si>
  <si>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</si>
  <si>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</si>
  <si>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</si>
  <si>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</si>
  <si>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</si>
  <si>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</si>
  <si>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</si>
  <si>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</si>
  <si>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</si>
  <si>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</si>
  <si>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</si>
  <si>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</si>
  <si>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</si>
  <si>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</si>
  <si>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</si>
  <si>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</si>
  <si>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</si>
  <si>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</si>
  <si>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</si>
  <si>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</si>
  <si>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</si>
  <si>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</si>
  <si>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</si>
  <si>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</si>
  <si>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</si>
  <si>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</si>
  <si>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</si>
  <si>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</si>
  <si>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</si>
  <si>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</si>
  <si>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</si>
  <si>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</si>
  <si>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</si>
  <si>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</si>
  <si>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</si>
  <si>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</si>
  <si>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</si>
  <si>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</si>
  <si>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</si>
  <si>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</si>
  <si>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</si>
  <si>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</si>
  <si>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</si>
  <si>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</si>
  <si>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</si>
  <si>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</si>
  <si>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</si>
  <si>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</si>
  <si>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</si>
  <si>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</si>
  <si>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</si>
  <si>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</si>
  <si>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</si>
  <si>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</si>
  <si>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</si>
  <si>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</si>
  <si>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</si>
  <si>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</si>
  <si>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</si>
  <si>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</si>
  <si>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</si>
  <si>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</si>
  <si>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</si>
  <si>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</si>
  <si>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</si>
  <si>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</si>
  <si>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</si>
  <si>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</si>
  <si>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</si>
  <si>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</si>
  <si>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</si>
  <si>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</si>
  <si>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</si>
  <si>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</si>
  <si>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</si>
  <si>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</si>
  <si>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</si>
  <si>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</si>
  <si>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</si>
  <si>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</si>
  <si>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</si>
  <si>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</si>
  <si>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</si>
  <si>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</si>
  <si>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</si>
  <si>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</si>
  <si>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</si>
  <si>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</si>
  <si>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</si>
  <si>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</si>
  <si>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</si>
  <si>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</si>
  <si>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</si>
  <si>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</si>
  <si>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</si>
  <si>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</si>
  <si>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</si>
  <si>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</si>
  <si>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</si>
  <si>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</si>
  <si>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</si>
  <si>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</si>
  <si>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</si>
  <si>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</si>
  <si>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</si>
  <si>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</si>
  <si>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</si>
  <si>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</si>
  <si>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</si>
  <si>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</si>
  <si>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</si>
  <si>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</si>
  <si>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</si>
  <si>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</si>
  <si>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</si>
  <si>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</si>
  <si>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</si>
  <si>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</si>
  <si>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</si>
  <si>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</si>
  <si>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</si>
  <si>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</si>
  <si>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</si>
  <si>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</si>
  <si>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</si>
  <si>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</si>
  <si>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</si>
  <si>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</si>
  <si>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</si>
  <si>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</si>
  <si>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</si>
  <si>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</si>
  <si>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</si>
  <si>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</si>
  <si>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</si>
  <si>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</si>
  <si>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</si>
  <si>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</si>
  <si>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</si>
  <si>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</si>
  <si>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</si>
  <si>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</si>
  <si>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</si>
  <si>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</si>
  <si>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</si>
  <si>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</si>
  <si>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</si>
  <si>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</si>
  <si>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</si>
  <si>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</si>
  <si>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</si>
  <si>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</si>
  <si>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</si>
  <si>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</si>
  <si>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</si>
  <si>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</si>
  <si>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</si>
  <si>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</si>
  <si>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</si>
  <si>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</si>
  <si>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</si>
  <si>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</si>
  <si>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</si>
  <si>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</si>
  <si>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</si>
  <si>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</si>
  <si>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</si>
  <si>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</si>
  <si>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</si>
  <si>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</si>
  <si>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</si>
  <si>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</si>
  <si>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</si>
  <si>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</si>
  <si>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</si>
  <si>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</si>
  <si>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</si>
  <si>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</si>
  <si>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</si>
  <si>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</si>
  <si>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</si>
  <si>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</si>
  <si>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</si>
  <si>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</si>
  <si>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</si>
  <si>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</si>
  <si>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</si>
  <si>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</si>
  <si>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</si>
  <si>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</si>
  <si>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</si>
  <si>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</si>
  <si>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</si>
  <si>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</si>
  <si>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</si>
  <si>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</si>
  <si>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</si>
  <si>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</si>
  <si>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</si>
  <si>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</si>
  <si>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</si>
  <si>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</si>
  <si>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</si>
  <si>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</si>
  <si>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</si>
  <si>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</si>
  <si>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</si>
  <si>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</si>
  <si>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</si>
  <si>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</si>
  <si>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</si>
  <si>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</si>
  <si>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</si>
  <si>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</si>
  <si>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</si>
  <si>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</si>
  <si>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</si>
  <si>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</si>
  <si>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</si>
  <si>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</si>
  <si>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</si>
  <si>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</si>
  <si>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</si>
  <si>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</si>
  <si>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</si>
  <si>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</si>
  <si>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</si>
  <si>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</si>
  <si>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</si>
  <si>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</si>
  <si>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</si>
  <si>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</si>
  <si>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</si>
  <si>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</si>
  <si>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</si>
  <si>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</si>
  <si>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</si>
  <si>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</si>
  <si>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</si>
  <si>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</si>
  <si>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</si>
  <si>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</si>
  <si>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</si>
  <si>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</si>
  <si>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</si>
  <si>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</si>
  <si>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</si>
  <si>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</si>
  <si>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</si>
  <si>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</si>
  <si>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</si>
  <si>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</si>
  <si>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</si>
  <si>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</si>
  <si>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</si>
  <si>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</si>
  <si>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</si>
  <si>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</si>
  <si>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</si>
  <si>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</si>
  <si>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</si>
  <si>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</si>
  <si>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</si>
  <si>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</si>
  <si>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</si>
  <si>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</si>
  <si>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</si>
  <si>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</si>
  <si>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</si>
  <si>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</si>
  <si>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</si>
  <si>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</si>
  <si>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</si>
  <si>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</si>
  <si>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</si>
  <si>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</si>
  <si>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</si>
  <si>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</si>
  <si>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</si>
  <si>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</si>
  <si>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</si>
  <si>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</si>
  <si>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</si>
  <si>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</si>
  <si>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</si>
  <si>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</si>
  <si>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</si>
  <si>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</si>
  <si>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</si>
  <si>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</si>
  <si>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</si>
  <si>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</si>
  <si>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</si>
  <si>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</si>
  <si>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</si>
  <si>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</si>
  <si>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</si>
  <si>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</si>
  <si>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</si>
  <si>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</si>
  <si>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</si>
  <si>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</si>
  <si>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</si>
  <si>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</si>
  <si>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</si>
  <si>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</si>
  <si>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</si>
  <si>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</si>
  <si>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</si>
  <si>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</si>
  <si>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</si>
  <si>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</si>
  <si>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</si>
  <si>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</si>
  <si>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</si>
  <si>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</si>
  <si>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</si>
  <si>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</si>
  <si>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</si>
  <si>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</si>
  <si>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</si>
  <si>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</si>
  <si>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</si>
  <si>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</si>
  <si>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</si>
  <si>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</si>
  <si>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</si>
  <si>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</si>
  <si>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</si>
  <si>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</si>
  <si>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</si>
  <si>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</si>
  <si>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</si>
  <si>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</si>
  <si>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</si>
  <si>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</si>
  <si>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</si>
  <si>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</si>
  <si>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</si>
  <si>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</si>
  <si>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</si>
  <si>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</si>
  <si>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</si>
  <si>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</si>
  <si>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</si>
  <si>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</si>
  <si>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</si>
  <si>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</si>
  <si>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</si>
  <si>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</si>
  <si>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</si>
  <si>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</si>
  <si>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</si>
  <si>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</si>
  <si>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</si>
  <si>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</si>
  <si>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</si>
  <si>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</si>
  <si>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</si>
  <si>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</si>
  <si>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</si>
  <si>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</si>
  <si>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</si>
  <si>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</si>
  <si>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</si>
  <si>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</si>
  <si>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</si>
  <si>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</si>
  <si>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</si>
  <si>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</si>
  <si>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</si>
  <si>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</si>
  <si>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</si>
  <si>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</si>
  <si>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</si>
  <si>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</si>
  <si>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</si>
  <si>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</si>
  <si>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</si>
  <si>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</si>
  <si>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</si>
  <si>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</si>
  <si>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</si>
  <si>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</si>
  <si>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</si>
  <si>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</si>
  <si>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</si>
  <si>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</si>
  <si>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</si>
  <si>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</si>
  <si>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</si>
  <si>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</si>
  <si>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</si>
  <si>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</si>
  <si>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</si>
  <si>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</si>
  <si>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</si>
  <si>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</si>
  <si>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</si>
  <si>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</si>
  <si>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</si>
  <si>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</si>
  <si>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</si>
  <si>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</si>
  <si>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</si>
  <si>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</si>
  <si>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</si>
  <si>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</si>
  <si>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</si>
  <si>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</si>
  <si>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</si>
  <si>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</si>
  <si>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</si>
  <si>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</si>
  <si>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</si>
  <si>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</si>
  <si>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</si>
  <si>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</si>
  <si>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</si>
  <si>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</si>
  <si>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</si>
  <si>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</si>
  <si>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</si>
  <si>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</si>
  <si>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</si>
  <si>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</si>
  <si>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</si>
  <si>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</si>
  <si>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</si>
  <si>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</si>
  <si>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</si>
  <si>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</si>
  <si>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</si>
  <si>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</si>
  <si>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</si>
  <si>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</si>
  <si>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</si>
  <si>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</si>
  <si>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</si>
  <si>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</si>
  <si>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</si>
  <si>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</si>
  <si>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</si>
  <si>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</si>
  <si>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</si>
  <si>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</si>
  <si>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</si>
  <si>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</si>
  <si>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</si>
  <si>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</si>
  <si>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</si>
  <si>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</si>
  <si>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</si>
  <si>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</si>
  <si>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</si>
  <si>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</si>
  <si>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</si>
  <si>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</si>
  <si>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</si>
  <si>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</si>
  <si>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</si>
  <si>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</si>
  <si>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</si>
  <si>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</si>
  <si>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</si>
  <si>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</si>
  <si>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</si>
  <si>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</si>
  <si>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</si>
  <si>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</si>
  <si>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</si>
  <si>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</si>
  <si>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</si>
  <si>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</si>
  <si>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</si>
  <si>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</si>
  <si>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</si>
  <si>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</si>
  <si>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</si>
  <si>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</si>
  <si>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</si>
  <si>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</si>
  <si>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</si>
  <si>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</si>
  <si>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</si>
  <si>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</si>
  <si>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</si>
  <si>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</si>
  <si>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</si>
  <si>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</si>
  <si>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</si>
  <si>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</si>
  <si>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</si>
  <si>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</si>
  <si>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</si>
  <si>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</si>
  <si>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</si>
  <si>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</si>
  <si>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</si>
  <si>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</si>
  <si>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</si>
  <si>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</si>
  <si>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</si>
  <si>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</si>
  <si>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</si>
  <si>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</si>
  <si>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</si>
  <si>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</si>
  <si>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</si>
  <si>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</si>
  <si>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</si>
  <si>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</si>
  <si>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</si>
  <si>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</si>
  <si>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</si>
  <si>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</si>
  <si>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</si>
  <si>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</si>
  <si>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</si>
  <si>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</si>
  <si>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</si>
  <si>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</si>
  <si>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</si>
  <si>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</si>
  <si>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</si>
  <si>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</si>
  <si>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</si>
  <si>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</si>
  <si>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</si>
  <si>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</si>
  <si>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</si>
  <si>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</si>
  <si>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</si>
  <si>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</si>
  <si>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</si>
  <si>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</si>
  <si>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</si>
  <si>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</si>
  <si>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</si>
  <si>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</si>
  <si>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</si>
  <si>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</si>
  <si>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</si>
  <si>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</si>
  <si>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</si>
  <si>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</si>
  <si>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</si>
  <si>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</si>
  <si>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</si>
  <si>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</si>
  <si>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</si>
  <si>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</si>
  <si>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</si>
  <si>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</si>
  <si>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</si>
  <si>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</si>
  <si>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</si>
  <si>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</si>
  <si>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</si>
  <si>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</si>
  <si>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</si>
  <si>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</si>
  <si>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</si>
  <si>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</si>
  <si>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</si>
  <si>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</si>
  <si>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</si>
  <si>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</si>
  <si>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</si>
  <si>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</si>
  <si>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</si>
  <si>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</si>
  <si>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</si>
  <si>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</si>
  <si>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</si>
  <si>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</si>
  <si>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</si>
  <si>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</si>
  <si>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</si>
  <si>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</si>
  <si>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</si>
  <si>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</si>
  <si>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</si>
  <si>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</si>
  <si>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</si>
  <si>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</si>
  <si>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</si>
  <si>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</si>
  <si>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</si>
  <si>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</si>
  <si>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</si>
  <si>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</si>
  <si>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</si>
  <si>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</si>
  <si>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</si>
  <si>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</si>
  <si>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</si>
  <si>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</si>
  <si>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</si>
  <si>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</si>
  <si>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</si>
  <si>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</si>
  <si>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</si>
  <si>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</si>
  <si>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</si>
  <si>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</si>
  <si>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</si>
  <si>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</si>
  <si>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</si>
  <si>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</si>
  <si>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</si>
  <si>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</si>
  <si>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</si>
  <si>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</si>
  <si>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</si>
  <si>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</si>
  <si>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</si>
  <si>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</si>
  <si>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</si>
  <si>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</si>
  <si>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</si>
  <si>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</si>
  <si>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</si>
  <si>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</si>
  <si>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</si>
  <si>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</si>
  <si>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</si>
  <si>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</si>
  <si>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</si>
  <si>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</si>
  <si>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</si>
  <si>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</si>
  <si>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</si>
  <si>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</si>
  <si>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</si>
  <si>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</si>
  <si>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</si>
  <si>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</si>
  <si>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</si>
  <si>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</si>
  <si>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</si>
  <si>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</si>
  <si>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</si>
  <si>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</si>
  <si>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</si>
  <si>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</si>
  <si>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</si>
  <si>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</si>
  <si>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</si>
  <si>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</si>
  <si>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</si>
  <si>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</si>
  <si>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</si>
  <si>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</si>
  <si>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</si>
  <si>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</si>
  <si>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</si>
  <si>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</si>
  <si>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</si>
  <si>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</si>
  <si>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</si>
  <si>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</si>
  <si>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</si>
  <si>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</si>
  <si>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</si>
  <si>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</si>
  <si>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</si>
  <si>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</si>
  <si>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</si>
  <si>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</si>
  <si>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</si>
  <si>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</si>
  <si>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</si>
  <si>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</si>
  <si>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</si>
  <si>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</si>
  <si>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</si>
  <si>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</si>
  <si>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</si>
  <si>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</si>
  <si>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</si>
  <si>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</si>
  <si>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</si>
  <si>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</si>
  <si>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</si>
  <si>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</si>
  <si>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</si>
  <si>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</si>
  <si>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</si>
  <si>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</si>
  <si>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</si>
  <si>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</si>
  <si>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</si>
  <si>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</si>
  <si>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</si>
  <si>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</si>
  <si>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</si>
  <si>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</si>
  <si>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</si>
  <si>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</si>
  <si>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</si>
  <si>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</si>
  <si>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</si>
  <si>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</si>
  <si>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</si>
  <si>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</si>
  <si>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</si>
  <si>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</si>
  <si>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</si>
  <si>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</si>
  <si>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</si>
  <si>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</si>
  <si>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</si>
  <si>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</si>
  <si>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</si>
  <si>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</si>
  <si>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</si>
  <si>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</si>
  <si>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</si>
  <si>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</si>
  <si>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</si>
  <si>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</si>
  <si>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</si>
  <si>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</si>
  <si>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</si>
  <si>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</si>
  <si>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</si>
  <si>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</si>
  <si>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</si>
  <si>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</si>
  <si>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</si>
  <si>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</si>
  <si>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</si>
  <si>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</si>
  <si>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</si>
  <si>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</si>
  <si>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</si>
  <si>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</si>
  <si>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</si>
  <si>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</si>
  <si>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</si>
  <si>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</si>
  <si>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</si>
  <si>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</si>
  <si>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</si>
  <si>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</si>
  <si>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</si>
  <si>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</si>
  <si>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</si>
  <si>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</si>
  <si>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</si>
  <si>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</si>
  <si>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</si>
  <si>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</si>
  <si>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</si>
  <si>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</si>
  <si>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</si>
  <si>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</si>
  <si>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</si>
  <si>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</si>
  <si>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</si>
  <si>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</si>
  <si>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</si>
  <si>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</si>
  <si>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</si>
  <si>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</si>
  <si>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</si>
  <si>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</si>
  <si>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</si>
  <si>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</si>
  <si>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</si>
  <si>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</si>
  <si>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</si>
  <si>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</si>
  <si>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</si>
  <si>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</si>
  <si>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</si>
  <si>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</si>
  <si>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</si>
  <si>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</si>
  <si>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</si>
  <si>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</si>
  <si>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</si>
  <si>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</si>
  <si>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</si>
  <si>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</si>
  <si>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</si>
  <si>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</si>
  <si>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</si>
  <si>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</si>
  <si>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</si>
  <si>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</si>
  <si>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</si>
  <si>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</si>
  <si>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</si>
  <si>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</si>
  <si>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</si>
  <si>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</si>
  <si>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</si>
  <si>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</si>
  <si>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</si>
  <si>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</si>
  <si>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</si>
  <si>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</si>
  <si>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</si>
  <si>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</si>
  <si>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</si>
  <si>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</si>
  <si>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</si>
  <si>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</si>
  <si>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</si>
  <si>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</si>
  <si>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</si>
  <si>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</si>
  <si>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</si>
  <si>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</si>
  <si>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</si>
  <si>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</si>
  <si>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</si>
  <si>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</si>
  <si>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</si>
  <si>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</si>
  <si>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</si>
  <si>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</si>
  <si>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</si>
  <si>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</si>
  <si>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</si>
  <si>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</si>
  <si>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</si>
  <si>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</si>
  <si>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</si>
  <si>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</si>
  <si>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</si>
  <si>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</si>
  <si>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</si>
  <si>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</si>
  <si>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</si>
  <si>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</si>
  <si>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</si>
  <si>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</si>
  <si>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</si>
  <si>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</si>
  <si>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</si>
  <si>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</si>
  <si>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</si>
  <si>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</si>
  <si>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</si>
  <si>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</si>
  <si>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</si>
  <si>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</si>
  <si>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</si>
  <si>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</si>
  <si>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</si>
  <si>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</si>
  <si>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</si>
  <si>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</si>
  <si>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</si>
  <si>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</si>
  <si>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</si>
  <si>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</si>
  <si>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</si>
  <si>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</si>
  <si>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</si>
  <si>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</si>
  <si>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</si>
  <si>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</si>
  <si>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</si>
  <si>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</si>
  <si>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</si>
  <si>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</si>
  <si>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</si>
  <si>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</si>
  <si>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</si>
  <si>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</si>
  <si>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</si>
  <si>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</si>
  <si>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</si>
  <si>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</si>
  <si>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</si>
  <si>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</si>
  <si>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</si>
  <si>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</si>
  <si>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</si>
  <si>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</si>
  <si>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</si>
  <si>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</si>
  <si>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</si>
  <si>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</si>
  <si>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</si>
  <si>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</si>
  <si>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</si>
  <si>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</si>
  <si>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</si>
  <si>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</si>
  <si>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</si>
  <si>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</si>
  <si>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</si>
  <si>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</si>
  <si>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</si>
  <si>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</si>
  <si>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</si>
  <si>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</si>
  <si>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</si>
  <si>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</si>
  <si>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</si>
  <si>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</si>
  <si>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</si>
  <si>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</si>
  <si>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</si>
  <si>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</si>
  <si>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</si>
  <si>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</si>
  <si>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</si>
  <si>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</si>
  <si>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</si>
  <si>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</si>
  <si>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</si>
  <si>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</si>
  <si>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</si>
  <si>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</si>
  <si>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</si>
  <si>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</si>
  <si>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</si>
  <si>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</si>
  <si>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</si>
  <si>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</si>
  <si>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</si>
  <si>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</si>
  <si>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</si>
  <si>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</si>
  <si>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</si>
  <si>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</si>
  <si>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</si>
  <si>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</si>
  <si>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</si>
  <si>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</si>
  <si>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</si>
  <si>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</si>
  <si>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</si>
  <si>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</si>
  <si>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</si>
  <si>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</si>
  <si>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</si>
  <si>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</si>
  <si>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</si>
  <si>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</si>
  <si>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</si>
  <si>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</si>
  <si>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</si>
  <si>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</si>
  <si>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</si>
  <si>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</si>
  <si>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</si>
  <si>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</si>
  <si>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</si>
  <si>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</si>
  <si>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</si>
  <si>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</si>
  <si>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</si>
  <si>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</si>
  <si>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</si>
  <si>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</si>
  <si>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</si>
  <si>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</si>
  <si>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</si>
  <si>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</si>
  <si>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</si>
  <si>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</si>
  <si>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</si>
  <si>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</si>
  <si>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</si>
  <si>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</si>
  <si>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</si>
  <si>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</si>
  <si>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</si>
  <si>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</si>
  <si>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</si>
  <si>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</si>
  <si>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</si>
  <si>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</si>
  <si>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</si>
  <si>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</si>
  <si>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</si>
  <si>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</si>
  <si>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</si>
  <si>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</si>
  <si>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</si>
  <si>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</si>
  <si>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</si>
  <si>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</si>
  <si>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</si>
  <si>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</si>
  <si>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</si>
  <si>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</si>
  <si>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</si>
  <si>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</si>
  <si>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</si>
  <si>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</si>
  <si>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</si>
  <si>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</si>
  <si>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</si>
  <si>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</si>
  <si>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</si>
  <si>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</si>
  <si>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</si>
  <si>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</si>
  <si>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</si>
  <si>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</si>
  <si>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</si>
  <si>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</si>
  <si>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</si>
  <si>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</si>
  <si>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</si>
  <si>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</si>
  <si>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</si>
  <si>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</si>
  <si>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</si>
  <si>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</si>
  <si>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</si>
  <si>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</si>
  <si>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</si>
  <si>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</si>
  <si>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</si>
  <si>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</si>
  <si>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</si>
  <si>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</si>
  <si>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</si>
  <si>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</si>
  <si>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</si>
  <si>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</si>
  <si>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</si>
  <si>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</si>
  <si>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</si>
  <si>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</si>
  <si>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</si>
  <si>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</si>
  <si>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</si>
  <si>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</si>
  <si>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</si>
  <si>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</si>
  <si>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</si>
  <si>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</si>
  <si>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</si>
  <si>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</si>
  <si>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</si>
  <si>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</si>
  <si>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</si>
  <si>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</si>
  <si>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</si>
  <si>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</si>
  <si>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</si>
  <si>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</si>
  <si>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</si>
  <si>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</si>
  <si>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</si>
  <si>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</si>
  <si>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</si>
  <si>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</si>
  <si>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</si>
  <si>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</si>
  <si>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</si>
  <si>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</si>
  <si>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</si>
  <si>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</si>
  <si>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</si>
  <si>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</si>
  <si>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</si>
  <si>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</si>
  <si>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</si>
  <si>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</si>
  <si>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</si>
  <si>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</si>
  <si>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</si>
  <si>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</si>
  <si>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</si>
  <si>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</si>
  <si>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</si>
  <si>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</si>
  <si>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</si>
  <si>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</si>
  <si>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</si>
  <si>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</si>
  <si>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</si>
  <si>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</si>
  <si>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</si>
  <si>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</si>
  <si>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</si>
  <si>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</si>
  <si>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</si>
  <si>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</si>
  <si>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</si>
  <si>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</si>
  <si>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</si>
  <si>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</si>
  <si>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</si>
  <si>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</si>
  <si>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</si>
  <si>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</si>
  <si>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</si>
  <si>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</si>
  <si>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</si>
  <si>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</si>
  <si>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</si>
  <si>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</si>
  <si>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</si>
  <si>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</si>
  <si>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</si>
  <si>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</si>
  <si>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</si>
  <si>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</si>
  <si>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</si>
  <si>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</si>
  <si>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</si>
  <si>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</si>
  <si>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</si>
  <si>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</si>
  <si>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</si>
  <si>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</si>
  <si>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</si>
  <si>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</si>
  <si>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</si>
  <si>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</si>
  <si>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</si>
  <si>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</si>
  <si>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</si>
  <si>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</si>
  <si>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</si>
  <si>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</si>
  <si>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</si>
  <si>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</si>
  <si>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</si>
  <si>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</si>
  <si>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</si>
  <si>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</si>
  <si>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</si>
  <si>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</si>
  <si>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</si>
  <si>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</si>
  <si>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</si>
  <si>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</si>
  <si>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</si>
  <si>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</si>
  <si>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</si>
  <si>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</si>
  <si>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</si>
  <si>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</si>
  <si>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</si>
  <si>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</si>
  <si>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</si>
  <si>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</si>
  <si>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</si>
  <si>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</si>
  <si>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</si>
  <si>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</si>
  <si>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</si>
  <si>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</si>
  <si>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</si>
  <si>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</si>
  <si>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</si>
  <si>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</si>
  <si>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</si>
  <si>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</si>
  <si>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</si>
  <si>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</si>
  <si>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</si>
  <si>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</si>
  <si>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</si>
  <si>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</si>
  <si>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</si>
  <si>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</si>
  <si>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</si>
  <si>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</si>
  <si>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</si>
  <si>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</si>
  <si>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</si>
  <si>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</si>
  <si>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</si>
  <si>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</si>
  <si>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</si>
  <si>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</si>
  <si>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</si>
  <si>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</si>
  <si>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</si>
  <si>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</si>
  <si>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</si>
  <si>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</si>
  <si>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</si>
  <si>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</si>
  <si>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</si>
  <si>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</si>
  <si>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</si>
  <si>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</si>
  <si>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</si>
  <si>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</si>
  <si>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</si>
  <si>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</si>
  <si>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</si>
  <si>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</si>
  <si>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</si>
  <si>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</si>
  <si>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</si>
  <si>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</si>
  <si>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</si>
  <si>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</si>
  <si>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</si>
  <si>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</si>
  <si>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</si>
  <si>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</si>
  <si>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</si>
  <si>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</si>
  <si>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</si>
  <si>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</si>
  <si>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</si>
  <si>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</si>
  <si>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</si>
  <si>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</si>
  <si>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</si>
  <si>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</si>
  <si>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</si>
  <si>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</si>
  <si>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</si>
  <si>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</si>
  <si>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</si>
  <si>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</si>
  <si>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</si>
  <si>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</si>
  <si>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</si>
  <si>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</si>
  <si>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</si>
  <si>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</si>
  <si>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</si>
  <si>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</si>
  <si>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</si>
  <si>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</si>
  <si>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</si>
  <si>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</si>
  <si>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</si>
  <si>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</si>
  <si>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</si>
  <si>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</si>
  <si>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</si>
  <si>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</si>
  <si>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</si>
  <si>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</si>
  <si>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</si>
  <si>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</si>
  <si>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</si>
  <si>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</si>
  <si>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</si>
  <si>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</si>
  <si>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</si>
  <si>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</si>
  <si>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</si>
  <si>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</si>
  <si>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</si>
  <si>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</si>
  <si>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</si>
  <si>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</si>
  <si>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</si>
  <si>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</si>
  <si>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</si>
  <si>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</si>
  <si>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</si>
  <si>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</si>
  <si>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</si>
  <si>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</si>
  <si>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</si>
  <si>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</si>
  <si>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</si>
  <si>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</si>
  <si>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</si>
  <si>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</si>
  <si>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</si>
  <si>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</si>
  <si>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</si>
  <si>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</si>
  <si>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</si>
  <si>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</si>
  <si>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</si>
  <si>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</si>
  <si>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</si>
  <si>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</si>
  <si>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</si>
  <si>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</si>
  <si>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</si>
  <si>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</si>
  <si>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</si>
  <si>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</si>
  <si>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</si>
  <si>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</si>
  <si>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</si>
  <si>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</si>
  <si>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</si>
  <si>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</si>
  <si>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</si>
  <si>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</si>
  <si>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</si>
  <si>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</si>
  <si>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</si>
  <si>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</si>
  <si>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</si>
  <si>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</si>
  <si>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</si>
  <si>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</si>
  <si>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</si>
  <si>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</si>
  <si>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</si>
  <si>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</si>
  <si>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</si>
  <si>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</si>
  <si>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</si>
  <si>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</si>
  <si>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</si>
  <si>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</si>
  <si>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</si>
  <si>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</si>
  <si>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</si>
  <si>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</si>
  <si>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</si>
  <si>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</si>
  <si>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</si>
  <si>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</si>
  <si>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</si>
  <si>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</si>
  <si>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</si>
  <si>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</si>
  <si>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</si>
  <si>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</si>
  <si>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</si>
  <si>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</si>
  <si>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</si>
  <si>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</si>
  <si>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</si>
  <si>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</si>
  <si>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</si>
  <si>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</si>
  <si>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</si>
  <si>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</si>
  <si>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</si>
  <si>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</si>
  <si>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</si>
  <si>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</si>
  <si>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</si>
  <si>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</si>
  <si>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</si>
  <si>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</si>
  <si>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</si>
  <si>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</si>
  <si>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</si>
  <si>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</si>
  <si>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</si>
  <si>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</si>
  <si>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</si>
  <si>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</si>
  <si>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</si>
  <si>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</si>
  <si>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</si>
  <si>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</si>
  <si>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</si>
  <si>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</si>
  <si>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</si>
  <si>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</si>
  <si>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</si>
  <si>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</si>
  <si>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</si>
  <si>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</si>
  <si>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</si>
  <si>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</si>
  <si>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</si>
  <si>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</si>
  <si>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</si>
  <si>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</si>
  <si>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</si>
  <si>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</si>
  <si>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</si>
  <si>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</si>
  <si>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</si>
  <si>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</si>
  <si>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</si>
  <si>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</si>
  <si>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</si>
  <si>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</si>
  <si>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</si>
  <si>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</si>
  <si>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</si>
  <si>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</si>
  <si>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</si>
  <si>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</si>
  <si>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</si>
  <si>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</si>
  <si>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</si>
  <si>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</si>
  <si>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</si>
  <si>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</si>
  <si>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</si>
  <si>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</si>
  <si>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</si>
  <si>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</si>
  <si>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</si>
  <si>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</si>
  <si>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</si>
  <si>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</si>
  <si>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</si>
  <si>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</si>
  <si>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</si>
  <si>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</si>
  <si>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</si>
  <si>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</si>
  <si>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</si>
  <si>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</si>
  <si>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</si>
  <si>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</si>
  <si>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</si>
  <si>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</si>
  <si>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</si>
  <si>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</si>
  <si>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</si>
  <si>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</si>
  <si>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</si>
  <si>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</si>
  <si>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</si>
  <si>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</si>
  <si>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</si>
  <si>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</si>
  <si>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</si>
  <si>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</si>
  <si>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</si>
  <si>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</si>
  <si>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</si>
  <si>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</si>
  <si>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</si>
  <si>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</si>
  <si>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</si>
  <si>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</si>
  <si>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</si>
  <si>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</si>
  <si>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</si>
  <si>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</si>
  <si>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</si>
  <si>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</si>
  <si>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</si>
  <si>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</si>
  <si>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</si>
  <si>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</si>
  <si>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</si>
  <si>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</si>
  <si>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</si>
  <si>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</si>
  <si>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</si>
  <si>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</si>
  <si>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</si>
  <si>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</si>
  <si>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</si>
  <si>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</si>
  <si>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</si>
  <si>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</si>
  <si>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</si>
  <si>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</si>
  <si>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</si>
  <si>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</si>
  <si>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</si>
  <si>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</si>
  <si>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</si>
  <si>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</si>
  <si>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</si>
  <si>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</si>
  <si>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</si>
  <si>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</si>
  <si>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</si>
  <si>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</si>
  <si>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</si>
  <si>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</si>
  <si>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</si>
  <si>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</si>
  <si>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</si>
  <si>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</si>
  <si>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</si>
  <si>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</si>
  <si>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</si>
  <si>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</si>
  <si>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</si>
  <si>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</si>
  <si>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</si>
  <si>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</si>
  <si>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</si>
  <si>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</si>
  <si>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</si>
  <si>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</si>
  <si>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</si>
  <si>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</si>
  <si>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</si>
  <si>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</si>
  <si>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</si>
  <si>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</si>
  <si>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</si>
  <si>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</si>
  <si>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</si>
  <si>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</si>
  <si>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</si>
  <si>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</si>
  <si>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</si>
  <si>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</si>
  <si>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</si>
  <si>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</si>
  <si>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</si>
  <si>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</si>
  <si>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</si>
  <si>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</si>
  <si>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</si>
  <si>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</si>
  <si>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</si>
  <si>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</si>
  <si>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</si>
  <si>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</si>
  <si>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</si>
  <si>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</si>
  <si>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</si>
  <si>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</si>
  <si>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</si>
  <si>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</si>
  <si>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</si>
  <si>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</si>
  <si>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</si>
  <si>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</si>
  <si>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</si>
  <si>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</si>
  <si>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</si>
  <si>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</si>
  <si>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</si>
  <si>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</si>
  <si>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</si>
  <si>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</si>
  <si>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</si>
  <si>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</si>
  <si>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</si>
  <si>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</si>
  <si>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</si>
  <si>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</si>
  <si>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</si>
  <si>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</si>
  <si>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</si>
  <si>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</si>
  <si>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</si>
  <si>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</si>
  <si>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</si>
  <si>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</si>
  <si>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</si>
  <si>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</si>
  <si>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</si>
  <si>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</si>
  <si>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</si>
  <si>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</si>
  <si>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</si>
  <si>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</si>
  <si>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</si>
  <si>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</si>
  <si>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</si>
  <si>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</si>
  <si>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</si>
  <si>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</si>
  <si>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</si>
  <si>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</si>
  <si>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</si>
  <si>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</si>
  <si>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</si>
  <si>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</si>
  <si>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</si>
  <si>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</si>
  <si>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</si>
  <si>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</si>
  <si>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</si>
  <si>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</si>
  <si>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</si>
  <si>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</si>
  <si>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</si>
  <si>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</si>
  <si>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</si>
  <si>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</si>
  <si>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</si>
  <si>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</si>
  <si>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</si>
  <si>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</si>
  <si>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</si>
  <si>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</si>
  <si>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</si>
  <si>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</si>
  <si>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</si>
  <si>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</si>
  <si>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</si>
  <si>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</si>
  <si>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</si>
  <si>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</si>
  <si>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</si>
  <si>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</si>
  <si>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</si>
  <si>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</si>
  <si>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</si>
  <si>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</si>
  <si>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</si>
  <si>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</si>
  <si>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</si>
  <si>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</si>
  <si>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</si>
  <si>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</si>
  <si>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</si>
  <si>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</si>
  <si>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</si>
  <si>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</si>
  <si>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</si>
  <si>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</si>
  <si>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</si>
  <si>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</si>
  <si>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</si>
  <si>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</si>
  <si>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</si>
  <si>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</si>
  <si>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</si>
  <si>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</si>
  <si>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</si>
  <si>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</si>
  <si>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</si>
  <si>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</si>
  <si>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</si>
  <si>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</si>
  <si>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</si>
  <si>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</si>
  <si>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</si>
  <si>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</si>
  <si>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</si>
  <si>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</si>
  <si>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</si>
  <si>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</si>
  <si>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</si>
  <si>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</si>
  <si>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</si>
  <si>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</si>
  <si>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</si>
  <si>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</si>
  <si>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</si>
  <si>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</si>
  <si>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</si>
  <si>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</si>
  <si>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</si>
  <si>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</si>
  <si>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</si>
  <si>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</si>
  <si>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</si>
  <si>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</si>
  <si>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</si>
  <si>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</si>
  <si>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</si>
  <si>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</si>
  <si>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</si>
  <si>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</si>
  <si>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</si>
  <si>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</si>
  <si>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</si>
  <si>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</si>
  <si>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</si>
  <si>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</si>
  <si>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</si>
  <si>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</si>
  <si>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</si>
  <si>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</si>
  <si>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</si>
  <si>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</si>
  <si>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</si>
  <si>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</si>
  <si>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</si>
  <si>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</si>
  <si>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</si>
  <si>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</si>
  <si>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</si>
  <si>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</si>
  <si>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</si>
  <si>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</si>
  <si>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</si>
  <si>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</si>
  <si>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</si>
  <si>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</si>
  <si>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</si>
  <si>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</si>
  <si>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</si>
  <si>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</si>
  <si>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</si>
  <si>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</si>
  <si>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</si>
  <si>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</si>
  <si>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</si>
  <si>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</si>
  <si>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</si>
  <si>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</si>
  <si>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</si>
  <si>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</si>
  <si>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</si>
  <si>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</si>
  <si>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</si>
  <si>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</si>
  <si>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</si>
  <si>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</si>
  <si>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</si>
  <si>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</si>
  <si>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</si>
  <si>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</si>
  <si>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</si>
  <si>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</si>
  <si>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</si>
  <si>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</si>
  <si>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</si>
  <si>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</si>
  <si>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</si>
  <si>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</si>
  <si>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</si>
  <si>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</si>
  <si>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</si>
  <si>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</si>
  <si>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</si>
  <si>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</si>
  <si>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</si>
  <si>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</si>
  <si>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</si>
  <si>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</si>
  <si>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</si>
  <si>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</si>
  <si>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</si>
  <si>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</si>
  <si>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</si>
  <si>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</si>
  <si>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</si>
  <si>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</si>
  <si>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</si>
  <si>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</si>
  <si>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</si>
  <si>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</si>
  <si>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</si>
  <si>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</si>
  <si>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</si>
  <si>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</si>
  <si>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</si>
  <si>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</si>
  <si>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</si>
  <si>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</si>
  <si>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</si>
  <si>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</si>
  <si>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</si>
  <si>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</si>
  <si>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</si>
  <si>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</si>
  <si>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</si>
  <si>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</si>
  <si>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</si>
  <si>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</si>
  <si>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</si>
  <si>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</si>
  <si>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</si>
  <si>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</si>
  <si>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</si>
  <si>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</si>
  <si>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</si>
  <si>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</si>
  <si>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</si>
  <si>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</si>
  <si>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</si>
  <si>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</si>
  <si>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</si>
  <si>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</si>
  <si>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</si>
  <si>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</si>
  <si>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</si>
  <si>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</si>
  <si>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</si>
  <si>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</si>
  <si>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</si>
  <si>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</si>
  <si>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</si>
  <si>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</si>
  <si>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</si>
  <si>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</si>
  <si>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</si>
  <si>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</si>
  <si>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</si>
  <si>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</si>
  <si>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</si>
  <si>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</si>
  <si>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</si>
  <si>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</si>
  <si>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</si>
  <si>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</si>
  <si>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</si>
  <si>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</si>
  <si>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</si>
  <si>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</si>
  <si>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</si>
  <si>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</si>
  <si>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</si>
  <si>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</si>
  <si>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</si>
  <si>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</si>
  <si>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</si>
  <si>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</si>
  <si>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</si>
  <si>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</si>
  <si>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</si>
  <si>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</si>
  <si>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</si>
  <si>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</si>
  <si>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</si>
  <si>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</si>
  <si>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</si>
  <si>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</si>
  <si>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</si>
  <si>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</si>
  <si>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</si>
  <si>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</si>
  <si>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</si>
  <si>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</si>
  <si>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</si>
  <si>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</si>
  <si>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</si>
  <si>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</si>
  <si>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</si>
  <si>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</si>
  <si>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</si>
  <si>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</si>
  <si>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</si>
  <si>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</si>
  <si>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</si>
  <si>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</si>
  <si>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</si>
  <si>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</si>
  <si>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</si>
  <si>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</si>
  <si>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</si>
  <si>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</si>
  <si>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</si>
  <si>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</si>
  <si>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</si>
  <si>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</si>
  <si>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</si>
  <si>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</si>
  <si>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</si>
  <si>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</si>
  <si>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</si>
  <si>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</si>
  <si>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</si>
  <si>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</si>
  <si>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</si>
  <si>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</si>
  <si>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</si>
  <si>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</si>
  <si>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</si>
  <si>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</si>
  <si>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</si>
  <si>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</si>
  <si>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</si>
  <si>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</si>
  <si>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</si>
  <si>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</si>
  <si>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</si>
  <si>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</si>
  <si>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</si>
  <si>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</si>
  <si>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</si>
  <si>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</si>
  <si>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</si>
  <si>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</si>
  <si>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</si>
  <si>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</si>
  <si>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</si>
  <si>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</si>
  <si>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</si>
  <si>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</si>
  <si>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</si>
  <si>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</si>
  <si>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</si>
  <si>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</si>
  <si>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</si>
  <si>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</si>
  <si>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</si>
  <si>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</si>
  <si>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</si>
  <si>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</si>
  <si>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</si>
  <si>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</si>
  <si>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</si>
  <si>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</si>
  <si>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</si>
  <si>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</si>
  <si>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</si>
  <si>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</si>
  <si>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</si>
  <si>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</si>
  <si>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</si>
  <si>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</si>
  <si>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</si>
  <si>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</si>
  <si>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</si>
  <si>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</si>
  <si>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</si>
  <si>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</si>
  <si>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</si>
  <si>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</si>
  <si>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</si>
  <si>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</si>
  <si>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</si>
  <si>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</si>
  <si>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</si>
  <si>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</si>
  <si>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</si>
  <si>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</si>
  <si>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</si>
  <si>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</si>
  <si>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</si>
  <si>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</si>
  <si>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</si>
  <si>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</si>
  <si>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</si>
  <si>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</si>
  <si>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</si>
  <si>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</si>
  <si>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</si>
  <si>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</si>
  <si>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</si>
  <si>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</si>
  <si>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</si>
  <si>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</si>
  <si>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</si>
  <si>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</si>
  <si>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</si>
  <si>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</si>
  <si>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</si>
  <si>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</si>
  <si>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</si>
  <si>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</si>
  <si>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</si>
  <si>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</si>
  <si>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</si>
  <si>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</si>
  <si>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</si>
  <si>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</si>
  <si>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</si>
  <si>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</si>
  <si>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</si>
  <si>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</si>
  <si>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</si>
  <si>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</si>
  <si>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</si>
  <si>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</si>
  <si>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</si>
  <si>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</si>
  <si>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</si>
  <si>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</si>
  <si>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</si>
  <si>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</si>
  <si>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</si>
  <si>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</si>
  <si>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</si>
  <si>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</si>
  <si>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</si>
  <si>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</si>
  <si>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</si>
  <si>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</si>
  <si>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</si>
  <si>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</si>
  <si>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</si>
  <si>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</si>
  <si>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</si>
  <si>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</si>
  <si>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</si>
  <si>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</si>
  <si>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</si>
  <si>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</si>
  <si>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</si>
  <si>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</si>
  <si>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</si>
  <si>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</si>
  <si>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</si>
  <si>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</si>
  <si>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</si>
  <si>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</si>
  <si>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</si>
  <si>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</si>
  <si>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</si>
  <si>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</si>
  <si>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</si>
  <si>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</si>
  <si>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</si>
  <si>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</si>
  <si>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</si>
  <si>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</si>
  <si>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</si>
  <si>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</si>
  <si>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</si>
  <si>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</si>
  <si>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</si>
  <si>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</si>
  <si>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</si>
  <si>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</si>
  <si>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</si>
  <si>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</si>
  <si>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</si>
  <si>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</si>
  <si>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</si>
  <si>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</si>
  <si>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</si>
  <si>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</si>
  <si>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</si>
  <si>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</si>
  <si>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</si>
  <si>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</si>
  <si>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</si>
  <si>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</si>
  <si>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</si>
  <si>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</si>
  <si>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</si>
  <si>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</si>
  <si>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</si>
  <si>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</si>
  <si>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</si>
  <si>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</si>
  <si>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</si>
  <si>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</si>
  <si>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</si>
  <si>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</si>
  <si>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</si>
  <si>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</si>
  <si>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</si>
  <si>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</si>
  <si>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</si>
  <si>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</si>
  <si>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</si>
  <si>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</si>
  <si>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</si>
  <si>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</si>
  <si>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</si>
  <si>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</si>
  <si>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</si>
  <si>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</si>
  <si>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</si>
  <si>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</si>
  <si>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</si>
  <si>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</si>
  <si>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</si>
  <si>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</si>
  <si>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</si>
  <si>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</si>
  <si>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</si>
  <si>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</si>
  <si>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</si>
  <si>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</si>
  <si>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</si>
  <si>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</si>
  <si>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</si>
  <si>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</si>
  <si>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</si>
  <si>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</si>
  <si>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</si>
  <si>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</si>
  <si>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</si>
  <si>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</si>
  <si>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</si>
  <si>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</si>
  <si>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</si>
  <si>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</si>
  <si>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</si>
  <si>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</si>
  <si>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</si>
  <si>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</si>
  <si>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</si>
  <si>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</si>
  <si>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</si>
  <si>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</si>
  <si>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</si>
  <si>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</si>
  <si>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</si>
  <si>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</si>
  <si>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</si>
  <si>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</si>
  <si>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</si>
  <si>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</si>
  <si>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</si>
  <si>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</si>
  <si>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</si>
  <si>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</si>
  <si>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</si>
  <si>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</si>
  <si>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</si>
  <si>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</si>
  <si>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</si>
  <si>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</si>
  <si>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</si>
  <si>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</si>
  <si>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</si>
  <si>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</si>
  <si>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</si>
  <si>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</si>
  <si>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</si>
  <si>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</si>
  <si>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</si>
  <si>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</si>
  <si>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</si>
  <si>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</si>
  <si>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</si>
  <si>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</si>
  <si>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</si>
  <si>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</si>
  <si>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</si>
  <si>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</si>
  <si>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</si>
  <si>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</si>
  <si>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</si>
  <si>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</si>
  <si>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</si>
  <si>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</si>
  <si>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</si>
  <si>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</si>
  <si>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</si>
  <si>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</si>
  <si>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</si>
  <si>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</si>
  <si>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</si>
  <si>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</si>
  <si>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</si>
  <si>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</si>
  <si>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</si>
  <si>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</si>
  <si>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</si>
  <si>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</si>
  <si>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</si>
  <si>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</si>
  <si>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</si>
  <si>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</si>
  <si>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</si>
  <si>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</si>
  <si>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</si>
  <si>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</si>
  <si>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</si>
  <si>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</si>
  <si>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</si>
  <si>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</si>
  <si>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</si>
  <si>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</si>
  <si>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</si>
  <si>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</si>
  <si>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</si>
  <si>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</si>
  <si>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</si>
  <si>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</si>
  <si>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</si>
  <si>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</si>
  <si>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</si>
  <si>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</si>
  <si>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</si>
  <si>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</si>
  <si>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</si>
  <si>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</si>
  <si>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</si>
  <si>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</si>
  <si>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</si>
  <si>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</si>
  <si>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</si>
  <si>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</si>
  <si>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</si>
  <si>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</si>
  <si>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</si>
  <si>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</si>
  <si>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</si>
  <si>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</si>
  <si>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</si>
  <si>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</si>
  <si>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</si>
  <si>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</si>
  <si>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</si>
  <si>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</si>
  <si>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</si>
  <si>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</si>
  <si>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</si>
  <si>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</si>
  <si>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</si>
  <si>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</si>
  <si>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</si>
  <si>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</si>
  <si>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</si>
  <si>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</si>
  <si>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</si>
  <si>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</si>
  <si>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</si>
  <si>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</si>
  <si>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</si>
  <si>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</si>
  <si>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</si>
  <si>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</si>
  <si>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</si>
  <si>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</si>
  <si>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</si>
  <si>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</si>
  <si>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</si>
  <si>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</si>
  <si>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</si>
  <si>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</si>
  <si>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</si>
  <si>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</si>
  <si>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</si>
  <si>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</si>
  <si>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</si>
  <si>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</si>
  <si>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</si>
  <si>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</si>
  <si>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</si>
  <si>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</si>
  <si>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</si>
  <si>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</si>
  <si>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</si>
  <si>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</si>
  <si>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</si>
  <si>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</si>
  <si>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</si>
  <si>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</si>
  <si>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</si>
  <si>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</si>
  <si>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</si>
  <si>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</si>
  <si>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</si>
  <si>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</si>
  <si>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</si>
  <si>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</si>
  <si>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</si>
  <si>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</si>
  <si>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</si>
  <si>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</si>
  <si>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</si>
  <si>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</si>
  <si>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</si>
  <si>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</si>
  <si>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</si>
  <si>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</si>
  <si>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</si>
  <si>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</si>
  <si>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</si>
  <si>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</si>
  <si>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</si>
  <si>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</si>
  <si>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</si>
  <si>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</si>
  <si>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</si>
  <si>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</si>
  <si>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</si>
  <si>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</si>
  <si>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</si>
  <si>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</si>
  <si>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</si>
  <si>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</si>
  <si>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</si>
  <si>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</si>
  <si>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</si>
  <si>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</si>
  <si>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</si>
  <si>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</si>
  <si>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</si>
  <si>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</si>
  <si>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</si>
  <si>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</si>
  <si>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</si>
  <si>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</si>
  <si>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</si>
  <si>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</si>
  <si>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</si>
  <si>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</si>
  <si>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</si>
  <si>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</si>
  <si>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</si>
  <si>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</si>
  <si>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</si>
  <si>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</si>
  <si>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</si>
  <si>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</si>
  <si>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</si>
  <si>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</si>
  <si>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</si>
  <si>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</si>
  <si>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</si>
  <si>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</si>
  <si>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</si>
  <si>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</si>
  <si>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</si>
  <si>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</si>
  <si>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</si>
  <si>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</si>
  <si>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</si>
  <si>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</si>
  <si>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</si>
  <si>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</si>
  <si>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</si>
  <si>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</si>
  <si>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</si>
  <si>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</si>
  <si>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</si>
  <si>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</si>
  <si>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</si>
  <si>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</si>
  <si>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</si>
  <si>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</si>
  <si>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</si>
  <si>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</si>
  <si>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</si>
  <si>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</si>
  <si>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</si>
  <si>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</si>
  <si>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</si>
  <si>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</si>
  <si>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</si>
  <si>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</si>
  <si>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</si>
  <si>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</si>
  <si>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</si>
  <si>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</si>
  <si>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</si>
  <si>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</si>
  <si>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</si>
  <si>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</si>
  <si>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</si>
  <si>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</si>
  <si>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</si>
  <si>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</si>
  <si>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</si>
  <si>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</si>
  <si>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</si>
  <si>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</si>
  <si>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</si>
  <si>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</si>
  <si>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</si>
  <si>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</si>
  <si>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</si>
  <si>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</si>
  <si>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</si>
  <si>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</si>
  <si>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</si>
  <si>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</si>
  <si>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</si>
  <si>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</si>
  <si>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</si>
  <si>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</si>
  <si>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</si>
  <si>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</si>
  <si>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</si>
  <si>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</si>
  <si>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</si>
  <si>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</si>
  <si>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</si>
  <si>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</si>
  <si>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</si>
  <si>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</si>
  <si>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</si>
  <si>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</si>
  <si>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</si>
  <si>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</si>
  <si>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</si>
  <si>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</si>
  <si>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</si>
  <si>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</si>
  <si>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</si>
  <si>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</si>
  <si>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</si>
  <si>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</si>
  <si>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</si>
  <si>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</si>
  <si>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</si>
  <si>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</si>
  <si>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</si>
  <si>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</si>
  <si>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</si>
  <si>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</si>
  <si>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</si>
  <si>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</si>
  <si>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</si>
  <si>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</si>
  <si>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</si>
  <si>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</si>
  <si>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</si>
  <si>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</si>
  <si>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</si>
  <si>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</si>
  <si>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</si>
  <si>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</si>
  <si>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</si>
  <si>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</si>
  <si>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</si>
  <si>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</si>
  <si>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</si>
  <si>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</si>
  <si>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</si>
  <si>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</si>
  <si>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</si>
  <si>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</si>
  <si>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</si>
  <si>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</si>
  <si>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</si>
  <si>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</si>
  <si>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</si>
  <si>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</si>
  <si>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</si>
  <si>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</si>
  <si>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</si>
  <si>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</si>
  <si>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</si>
  <si>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</si>
  <si>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</si>
  <si>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</si>
  <si>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</si>
  <si>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</si>
  <si>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</si>
  <si>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</si>
  <si>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</si>
  <si>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</si>
  <si>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</si>
  <si>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</si>
  <si>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</si>
  <si>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</si>
  <si>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</si>
  <si>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</si>
  <si>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</si>
  <si>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</si>
  <si>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</si>
  <si>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</si>
  <si>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</si>
  <si>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</si>
  <si>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</si>
  <si>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</si>
  <si>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</si>
  <si>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</si>
  <si>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</si>
  <si>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</si>
  <si>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</si>
  <si>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</si>
  <si>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</si>
  <si>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</si>
  <si>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</si>
  <si>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</si>
  <si>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</si>
  <si>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</si>
  <si>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</si>
  <si>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</si>
  <si>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</si>
  <si>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</si>
  <si>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</si>
  <si>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</si>
  <si>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</si>
  <si>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</si>
  <si>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</si>
  <si>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</si>
  <si>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</si>
  <si>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</si>
  <si>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</si>
  <si>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</si>
  <si>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</si>
  <si>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</si>
  <si>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</si>
  <si>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</si>
  <si>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</si>
  <si>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</si>
  <si>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</si>
  <si>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</si>
  <si>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</si>
  <si>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</si>
  <si>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</si>
  <si>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</si>
  <si>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</si>
  <si>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</si>
  <si>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</si>
  <si>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</si>
  <si>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</si>
  <si>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</si>
  <si>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</si>
  <si>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</si>
  <si>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</si>
  <si>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</si>
  <si>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</si>
  <si>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</si>
  <si>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</si>
  <si>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</si>
  <si>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</si>
  <si>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</si>
  <si>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</si>
  <si>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</si>
  <si>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</si>
  <si>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</si>
  <si>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</si>
  <si>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</si>
  <si>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</si>
  <si>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</si>
  <si>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</si>
  <si>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</si>
  <si>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</si>
  <si>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</si>
  <si>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</si>
  <si>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</si>
  <si>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</si>
  <si>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</si>
  <si>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</si>
  <si>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</si>
  <si>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</si>
  <si>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</si>
  <si>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</si>
  <si>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</si>
  <si>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</si>
  <si>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</si>
  <si>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</si>
  <si>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</si>
  <si>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</si>
  <si>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</si>
  <si>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</si>
  <si>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</si>
  <si>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</si>
  <si>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</si>
  <si>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</si>
  <si>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</si>
  <si>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</si>
  <si>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</si>
  <si>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</si>
  <si>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</si>
  <si>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</si>
  <si>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</si>
  <si>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</si>
  <si>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</si>
  <si>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</si>
  <si>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</si>
  <si>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</si>
  <si>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</si>
  <si>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</si>
  <si>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</si>
  <si>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</si>
  <si>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</si>
  <si>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</si>
  <si>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</si>
  <si>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</si>
  <si>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</si>
  <si>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</si>
  <si>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</si>
  <si>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</si>
  <si>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</si>
  <si>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</si>
  <si>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</si>
  <si>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</si>
  <si>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</si>
  <si>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</si>
  <si>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</si>
  <si>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</si>
  <si>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</si>
  <si>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</si>
  <si>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</si>
  <si>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</si>
  <si>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</si>
  <si>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</si>
  <si>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</si>
  <si>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</si>
  <si>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</si>
  <si>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</si>
  <si>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</si>
  <si>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</si>
  <si>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</si>
  <si>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</si>
  <si>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</si>
  <si>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</si>
  <si>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</si>
  <si>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</si>
  <si>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</si>
  <si>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</si>
  <si>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</si>
  <si>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</si>
  <si>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</si>
  <si>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</si>
  <si>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</si>
  <si>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</si>
  <si>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</si>
  <si>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</si>
  <si>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</si>
  <si>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</si>
  <si>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</si>
  <si>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</si>
  <si>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</si>
  <si>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</si>
  <si>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</si>
  <si>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</si>
  <si>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</si>
  <si>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</si>
  <si>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</si>
  <si>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</si>
  <si>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</si>
  <si>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</si>
  <si>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</si>
  <si>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</si>
  <si>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</si>
  <si>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</si>
  <si>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</si>
  <si>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</si>
  <si>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</si>
  <si>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</si>
  <si>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</si>
  <si>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</si>
  <si>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</si>
  <si>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</si>
  <si>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</si>
  <si>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</si>
  <si>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</si>
  <si>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</si>
  <si>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</si>
  <si>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</si>
  <si>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</si>
  <si>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</si>
  <si>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</si>
  <si>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</si>
  <si>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</si>
  <si>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</si>
  <si>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</si>
  <si>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</si>
  <si>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</si>
  <si>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</si>
  <si>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</si>
  <si>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</si>
  <si>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</si>
  <si>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</si>
  <si>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</si>
  <si>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</si>
  <si>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</si>
  <si>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</si>
  <si>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</si>
  <si>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</si>
  <si>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</si>
  <si>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</si>
  <si>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</si>
  <si>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</si>
  <si>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</si>
  <si>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</si>
  <si>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</si>
  <si>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</si>
  <si>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</si>
  <si>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</si>
  <si>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</si>
  <si>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</si>
  <si>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</si>
  <si>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</si>
  <si>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</si>
  <si>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</si>
  <si>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</si>
  <si>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</si>
  <si>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</si>
  <si>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</si>
  <si>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</si>
  <si>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</si>
  <si>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</si>
  <si>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</si>
  <si>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</si>
  <si>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</si>
  <si>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</si>
  <si>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</si>
  <si>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</si>
  <si>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</si>
  <si>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</si>
  <si>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</si>
  <si>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</si>
  <si>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</si>
  <si>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</si>
  <si>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</si>
  <si>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</si>
  <si>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</si>
  <si>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</si>
  <si>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</si>
  <si>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</si>
  <si>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</si>
  <si>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</si>
  <si>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</si>
  <si>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</si>
  <si>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</si>
  <si>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</si>
  <si>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</si>
  <si>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</si>
  <si>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</si>
  <si>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</si>
  <si>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</si>
  <si>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</si>
  <si>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</si>
  <si>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</si>
  <si>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</si>
  <si>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</si>
  <si>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</si>
  <si>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</si>
  <si>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</si>
  <si>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</si>
  <si>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</si>
  <si>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</si>
  <si>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</si>
  <si>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</si>
  <si>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</si>
  <si>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</si>
  <si>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</si>
  <si>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</si>
  <si>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</si>
  <si>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</si>
  <si>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</si>
  <si>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</si>
  <si>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</si>
  <si>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</si>
  <si>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</si>
  <si>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</si>
  <si>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</si>
  <si>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</si>
  <si>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</si>
  <si>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</si>
  <si>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</si>
  <si>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</si>
  <si>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</si>
  <si>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</si>
  <si>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</si>
  <si>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</si>
  <si>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</si>
  <si>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</si>
  <si>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</si>
  <si>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</si>
  <si>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</si>
  <si>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</si>
  <si>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</si>
  <si>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</si>
  <si>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</si>
  <si>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</si>
  <si>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</si>
  <si>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</si>
  <si>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</si>
  <si>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</si>
  <si>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</si>
  <si>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</si>
  <si>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</si>
  <si>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</si>
  <si>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</si>
  <si>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</si>
  <si>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</si>
  <si>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</si>
  <si>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</si>
  <si>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</si>
  <si>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</si>
  <si>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</si>
  <si>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</si>
  <si>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</si>
  <si>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</si>
  <si>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</si>
  <si>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</si>
  <si>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</si>
  <si>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</si>
  <si>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</si>
  <si>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</si>
  <si>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</si>
  <si>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</si>
  <si>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</si>
  <si>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</si>
  <si>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</si>
  <si>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</si>
  <si>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</si>
  <si>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</si>
  <si>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</si>
  <si>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</si>
  <si>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</si>
  <si>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</si>
  <si>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</si>
  <si>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</si>
  <si>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</si>
  <si>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</si>
  <si>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</si>
  <si>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</si>
  <si>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</si>
  <si>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</si>
  <si>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</si>
  <si>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</si>
  <si>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</si>
  <si>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</si>
  <si>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</si>
  <si>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</si>
  <si>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</si>
  <si>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</si>
  <si>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</si>
  <si>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</si>
  <si>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</si>
  <si>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</si>
  <si>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</si>
  <si>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</si>
  <si>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</si>
  <si>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</si>
  <si>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</si>
  <si>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</si>
  <si>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</si>
  <si>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</si>
  <si>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</si>
  <si>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</si>
  <si>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</si>
  <si>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</si>
  <si>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</si>
  <si>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</si>
  <si>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</si>
  <si>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</si>
  <si>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</si>
  <si>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</si>
  <si>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</si>
  <si>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</si>
  <si>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</si>
  <si>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</si>
  <si>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</si>
  <si>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</si>
  <si>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</si>
  <si>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</si>
  <si>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</si>
  <si>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</si>
  <si>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</si>
  <si>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</si>
  <si>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</si>
  <si>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</si>
  <si>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</si>
  <si>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</si>
  <si>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</si>
  <si>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</si>
  <si>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</si>
  <si>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</si>
  <si>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</si>
  <si>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</si>
  <si>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</si>
  <si>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</si>
  <si>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</si>
  <si>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</si>
  <si>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</si>
  <si>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</si>
  <si>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</si>
  <si>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</si>
  <si>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</si>
  <si>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</si>
  <si>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</si>
  <si>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</si>
  <si>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</si>
  <si>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</si>
  <si>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</si>
  <si>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</si>
  <si>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</si>
  <si>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</si>
  <si>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</si>
  <si>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</si>
  <si>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</si>
  <si>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</si>
  <si>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</si>
  <si>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</si>
  <si>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</si>
  <si>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</si>
  <si>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</si>
  <si>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</si>
  <si>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</si>
  <si>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</si>
  <si>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</si>
  <si>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</si>
  <si>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</si>
  <si>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</si>
  <si>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</si>
  <si>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</si>
  <si>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</si>
  <si>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</si>
  <si>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</si>
  <si>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</si>
  <si>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</si>
  <si>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</si>
  <si>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</si>
  <si>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</si>
  <si>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</si>
  <si>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</si>
  <si>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</si>
  <si>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</si>
  <si>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</si>
  <si>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</si>
  <si>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</si>
  <si>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</si>
  <si>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</si>
  <si>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</si>
  <si>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</si>
  <si>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</si>
  <si>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</si>
  <si>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</si>
  <si>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</si>
  <si>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</si>
  <si>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</si>
  <si>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</si>
  <si>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</si>
  <si>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</si>
  <si>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</si>
  <si>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</si>
  <si>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</si>
  <si>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</si>
  <si>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</si>
  <si>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</si>
  <si>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</si>
  <si>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</si>
  <si>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</si>
  <si>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</si>
  <si>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</si>
  <si>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</si>
  <si>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</si>
  <si>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</si>
  <si>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</si>
  <si>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</si>
  <si>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</si>
  <si>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</si>
  <si>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</si>
  <si>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</si>
  <si>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</si>
  <si>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</si>
  <si>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</si>
  <si>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</si>
  <si>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</si>
  <si>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</si>
  <si>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</si>
  <si>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</si>
  <si>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</si>
  <si>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</si>
  <si>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</si>
  <si>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</si>
  <si>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</si>
  <si>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</si>
  <si>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</si>
  <si>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</si>
  <si>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</si>
  <si>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</si>
  <si>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</si>
  <si>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</si>
  <si>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</si>
  <si>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</si>
  <si>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</si>
  <si>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</si>
  <si>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</si>
  <si>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</si>
  <si>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</si>
  <si>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</si>
  <si>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</si>
  <si>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</si>
  <si>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</si>
  <si>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</si>
  <si>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</si>
  <si>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</si>
  <si>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</si>
  <si>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</si>
  <si>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</si>
  <si>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</si>
  <si>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</si>
  <si>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</si>
  <si>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</si>
  <si>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</si>
  <si>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</si>
  <si>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</si>
  <si>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</si>
  <si>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</si>
  <si>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</si>
  <si>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</si>
  <si>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</si>
  <si>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</si>
  <si>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</si>
  <si>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</si>
  <si>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</si>
  <si>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</si>
  <si>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</si>
  <si>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</si>
  <si>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</si>
  <si>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</si>
  <si>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</si>
  <si>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</si>
  <si>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</si>
  <si>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</si>
  <si>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</si>
  <si>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</si>
  <si>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</si>
  <si>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</si>
  <si>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</si>
  <si>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</si>
  <si>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</si>
  <si>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</si>
  <si>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</si>
  <si>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</si>
  <si>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</si>
  <si>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</si>
  <si>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</si>
  <si>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</si>
  <si>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</si>
  <si>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</si>
  <si>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</si>
  <si>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</si>
  <si>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</si>
  <si>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</si>
  <si>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</si>
  <si>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</si>
  <si>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</si>
  <si>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</si>
  <si>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</si>
  <si>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</si>
  <si>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</si>
  <si>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</si>
  <si>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</si>
  <si>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</si>
  <si>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</si>
  <si>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</si>
  <si>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</si>
  <si>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</si>
  <si>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</si>
  <si>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</si>
  <si>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</si>
  <si>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</si>
  <si>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</si>
  <si>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</si>
  <si>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</si>
  <si>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</si>
  <si>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</si>
  <si>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</si>
  <si>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</si>
  <si>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</si>
  <si>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</si>
  <si>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</si>
  <si>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</si>
  <si>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</si>
  <si>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</si>
  <si>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</si>
  <si>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</si>
  <si>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</si>
  <si>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</si>
  <si>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</si>
  <si>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</si>
  <si>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</si>
  <si>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</si>
  <si>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</si>
  <si>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</si>
  <si>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</si>
  <si>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</si>
  <si>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</si>
  <si>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</si>
  <si>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</si>
  <si>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</si>
  <si>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</si>
  <si>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</si>
  <si>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</si>
  <si>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</si>
  <si>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</si>
  <si>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</si>
  <si>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</si>
  <si>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</si>
  <si>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</si>
  <si>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</si>
  <si>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</si>
  <si>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</si>
  <si>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</si>
  <si>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</si>
  <si>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</si>
  <si>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</si>
  <si>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</si>
  <si>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</si>
  <si>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</si>
  <si>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</si>
  <si>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</si>
  <si>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</si>
  <si>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</si>
  <si>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</si>
  <si>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</si>
  <si>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</si>
  <si>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</si>
  <si>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</si>
  <si>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</si>
  <si>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</si>
  <si>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</si>
  <si>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</si>
  <si>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</si>
  <si>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</si>
  <si>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</si>
  <si>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</si>
  <si>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</si>
  <si>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</si>
  <si>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</si>
  <si>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</si>
  <si>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</si>
  <si>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</si>
  <si>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</si>
  <si>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</si>
  <si>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</si>
  <si>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</si>
  <si>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</si>
  <si>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</si>
  <si>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</si>
  <si>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</si>
  <si>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</si>
  <si>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</si>
  <si>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</si>
  <si>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</si>
  <si>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</si>
  <si>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</si>
  <si>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</si>
  <si>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</si>
  <si>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</si>
  <si>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</si>
  <si>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</si>
  <si>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</si>
  <si>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</si>
  <si>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</si>
  <si>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</si>
  <si>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</si>
  <si>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</si>
  <si>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</si>
  <si>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</si>
  <si>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</si>
  <si>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</si>
  <si>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</si>
  <si>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</si>
  <si>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</si>
  <si>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</si>
  <si>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</si>
  <si>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</si>
  <si>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</si>
  <si>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</si>
  <si>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</si>
  <si>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</si>
  <si>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</si>
  <si>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</si>
  <si>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</si>
  <si>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</si>
  <si>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</si>
  <si>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</si>
  <si>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</si>
  <si>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</si>
  <si>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</si>
  <si>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</si>
  <si>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</si>
  <si>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</si>
  <si>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</si>
  <si>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</si>
  <si>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</si>
  <si>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</si>
  <si>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</si>
  <si>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</si>
  <si>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</si>
  <si>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</si>
  <si>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</si>
  <si>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</si>
  <si>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</si>
  <si>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</si>
  <si>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</si>
  <si>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</si>
  <si>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</si>
  <si>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</si>
  <si>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</si>
  <si>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</si>
  <si>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</si>
  <si>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</si>
  <si>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</si>
  <si>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</si>
  <si>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</si>
  <si>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</si>
  <si>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</si>
  <si>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</si>
  <si>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</si>
  <si>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</si>
  <si>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</si>
  <si>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</si>
  <si>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</si>
  <si>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</si>
  <si>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</si>
  <si>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</si>
  <si>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</si>
  <si>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</si>
  <si>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</si>
  <si>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</si>
  <si>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</si>
  <si>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</si>
  <si>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</si>
  <si>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</si>
  <si>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</si>
  <si>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</si>
  <si>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</si>
  <si>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</si>
  <si>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</si>
  <si>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</si>
  <si>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</si>
  <si>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</si>
  <si>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</si>
  <si>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</si>
  <si>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</si>
  <si>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</si>
  <si>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</si>
  <si>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</si>
  <si>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</si>
  <si>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</si>
  <si>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</si>
  <si>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</si>
  <si>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</si>
  <si>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</si>
  <si>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</si>
  <si>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</si>
  <si>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</si>
  <si>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</si>
  <si>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</si>
  <si>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</si>
  <si>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</si>
  <si>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</si>
  <si>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</si>
  <si>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</si>
  <si>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</si>
  <si>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</si>
  <si>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</si>
  <si>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</si>
  <si>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</si>
  <si>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</si>
  <si>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</si>
  <si>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</si>
  <si>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</si>
  <si>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</si>
  <si>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</si>
  <si>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</si>
  <si>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</si>
  <si>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</si>
  <si>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</si>
  <si>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</si>
  <si>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</si>
  <si>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</si>
  <si>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</si>
  <si>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</si>
  <si>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</si>
  <si>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</si>
  <si>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</si>
  <si>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</si>
  <si>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</si>
  <si>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</si>
  <si>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</si>
  <si>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</si>
  <si>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</si>
  <si>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</si>
  <si>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</si>
  <si>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</si>
  <si>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</si>
  <si>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</si>
  <si>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</si>
  <si>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</si>
  <si>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</si>
  <si>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</si>
  <si>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</si>
  <si>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</si>
  <si>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</si>
  <si>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</si>
  <si>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</si>
  <si>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</si>
  <si>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</si>
  <si>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</si>
  <si>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</si>
  <si>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</si>
  <si>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</si>
  <si>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</si>
  <si>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</si>
  <si>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</si>
  <si>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</si>
  <si>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</si>
  <si>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</si>
  <si>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</si>
  <si>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</si>
  <si>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</si>
  <si>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</si>
  <si>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</si>
  <si>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</si>
  <si>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</si>
  <si>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</si>
  <si>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</si>
  <si>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</si>
  <si>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</si>
  <si>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</si>
  <si>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</si>
  <si>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</si>
  <si>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</si>
  <si>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</si>
  <si>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</si>
  <si>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</si>
  <si>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</si>
  <si>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</si>
  <si>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</si>
  <si>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</si>
  <si>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</si>
  <si>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</si>
  <si>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</si>
  <si>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</si>
  <si>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</si>
  <si>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</si>
  <si>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</si>
  <si>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</si>
  <si>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</si>
  <si>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</si>
  <si>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</si>
  <si>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</si>
  <si>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</si>
  <si>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</si>
  <si>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</si>
  <si>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</si>
  <si>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</si>
  <si>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</si>
  <si>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</si>
  <si>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</si>
  <si>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</si>
  <si>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</si>
  <si>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</si>
  <si>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</si>
  <si>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</si>
  <si>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</si>
  <si>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</si>
  <si>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</si>
  <si>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</si>
  <si>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</si>
  <si>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</si>
  <si>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</si>
  <si>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</si>
  <si>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</si>
  <si>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</si>
  <si>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</si>
  <si>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</si>
  <si>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</si>
  <si>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</si>
  <si>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</si>
  <si>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</si>
  <si>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</si>
  <si>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</si>
  <si>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</si>
  <si>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</si>
  <si>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</si>
  <si>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</si>
  <si>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</si>
  <si>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</si>
  <si>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</si>
  <si>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</si>
  <si>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</si>
  <si>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</si>
  <si>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</si>
  <si>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</si>
  <si>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</si>
  <si>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</si>
  <si>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</si>
  <si>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</si>
  <si>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</si>
  <si>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</si>
  <si>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</si>
  <si>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</si>
  <si>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</si>
  <si>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</si>
  <si>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</si>
  <si>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</si>
  <si>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</si>
  <si>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</si>
  <si>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</si>
  <si>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</si>
  <si>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</si>
  <si>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</si>
  <si>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</si>
  <si>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</si>
  <si>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</si>
  <si>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</si>
  <si>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</si>
  <si>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</si>
  <si>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</si>
  <si>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</si>
  <si>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</si>
  <si>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</si>
  <si>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</si>
  <si>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</si>
  <si>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</si>
  <si>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</si>
  <si>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</si>
  <si>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</si>
  <si>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</si>
  <si>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</si>
  <si>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</si>
  <si>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</si>
  <si>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</si>
  <si>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</si>
  <si>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</si>
  <si>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</si>
  <si>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</si>
  <si>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</si>
  <si>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</si>
  <si>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</si>
  <si>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</si>
  <si>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</si>
  <si>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</si>
  <si>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</si>
  <si>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</si>
  <si>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</si>
  <si>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</si>
  <si>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</si>
  <si>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</si>
  <si>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</si>
  <si>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</si>
  <si>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</si>
  <si>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</si>
  <si>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</si>
  <si>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</si>
  <si>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</si>
  <si>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</si>
  <si>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</si>
  <si>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</si>
  <si>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</si>
  <si>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</si>
  <si>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</si>
  <si>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</si>
  <si>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</si>
  <si>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</si>
  <si>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</si>
  <si>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</si>
  <si>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</si>
  <si>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</si>
  <si>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</si>
  <si>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</si>
  <si>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</si>
  <si>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</si>
  <si>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</si>
  <si>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</si>
  <si>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</si>
  <si>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</si>
  <si>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</si>
  <si>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</si>
  <si>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</si>
  <si>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</si>
  <si>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</si>
  <si>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</si>
  <si>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</si>
  <si>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</si>
  <si>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</si>
  <si>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</si>
  <si>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</si>
  <si>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</si>
  <si>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</si>
  <si>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</si>
  <si>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</si>
  <si>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</si>
  <si>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</si>
  <si>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</si>
  <si>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</si>
  <si>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</si>
  <si>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</si>
  <si>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</si>
  <si>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</si>
  <si>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</si>
  <si>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</si>
  <si>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</si>
  <si>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</si>
  <si>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</si>
  <si>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</si>
  <si>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</si>
  <si>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</si>
  <si>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</si>
  <si>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</si>
  <si>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</si>
  <si>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</si>
  <si>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</si>
  <si>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</si>
  <si>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</si>
  <si>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</si>
  <si>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</si>
  <si>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</si>
  <si>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</si>
  <si>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</si>
  <si>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</si>
  <si>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</si>
  <si>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</si>
  <si>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</si>
  <si>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</si>
  <si>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</si>
  <si>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</si>
  <si>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</si>
  <si>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</si>
  <si>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</si>
  <si>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</si>
  <si>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</si>
  <si>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</si>
  <si>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</si>
  <si>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</si>
  <si>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</si>
  <si>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</si>
  <si>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</si>
  <si>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</si>
  <si>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</si>
  <si>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</si>
  <si>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</si>
  <si>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</si>
  <si>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</si>
  <si>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</si>
  <si>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</si>
  <si>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</si>
  <si>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</si>
  <si>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</si>
  <si>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</si>
  <si>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</si>
  <si>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</si>
  <si>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</si>
  <si>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</si>
  <si>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</si>
  <si>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</si>
  <si>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</si>
  <si>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</si>
  <si>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</si>
  <si>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</si>
  <si>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</si>
  <si>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</si>
  <si>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</si>
  <si>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</si>
  <si>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</si>
  <si>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</si>
  <si>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</si>
  <si>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</si>
  <si>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</si>
  <si>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</si>
  <si>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</si>
  <si>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</si>
  <si>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</si>
  <si>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</si>
  <si>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</si>
  <si>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</si>
  <si>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</si>
  <si>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</si>
  <si>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</si>
  <si>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</si>
  <si>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</si>
  <si>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</si>
  <si>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</si>
  <si>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</si>
  <si>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</si>
  <si>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</si>
  <si>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</si>
  <si>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</si>
  <si>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</si>
  <si>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</si>
  <si>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</si>
  <si>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</si>
  <si>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</si>
  <si>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</si>
  <si>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</si>
  <si>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</si>
  <si>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</si>
  <si>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</si>
  <si>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</si>
  <si>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</si>
  <si>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</si>
  <si>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</si>
  <si>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</si>
  <si>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</si>
  <si>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</si>
  <si>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</si>
  <si>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</si>
  <si>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</si>
  <si>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</si>
  <si>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</si>
  <si>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</si>
  <si>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</si>
  <si>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</si>
  <si>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</si>
  <si>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</si>
  <si>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</si>
  <si>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</si>
  <si>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</si>
  <si>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</si>
  <si>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</si>
  <si>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</si>
  <si>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</si>
  <si>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</si>
  <si>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</si>
  <si>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</si>
  <si>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</si>
  <si>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</si>
  <si>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</si>
  <si>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</si>
  <si>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</si>
  <si>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</si>
  <si>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</si>
  <si>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</si>
  <si>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</si>
  <si>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</si>
  <si>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</si>
  <si>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</si>
  <si>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</si>
  <si>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</si>
  <si>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</si>
  <si>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</si>
  <si>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</si>
  <si>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</si>
  <si>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</si>
  <si>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</si>
  <si>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</si>
  <si>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</si>
  <si>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</si>
  <si>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</si>
  <si>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</si>
  <si>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</si>
  <si>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</si>
  <si>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</si>
  <si>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</si>
  <si>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</si>
  <si>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</si>
  <si>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</si>
  <si>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</si>
  <si>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</si>
  <si>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</si>
  <si>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</si>
  <si>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</si>
  <si>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</si>
  <si>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</si>
  <si>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</si>
  <si>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</si>
  <si>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</si>
  <si>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</si>
  <si>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</si>
  <si>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</si>
  <si>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</si>
  <si>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</si>
  <si>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</si>
  <si>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</si>
  <si>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</si>
  <si>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</si>
  <si>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</si>
  <si>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</si>
  <si>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</si>
  <si>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</si>
  <si>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</si>
  <si>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</si>
  <si>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</si>
  <si>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</si>
  <si>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</si>
  <si>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</si>
  <si>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</si>
  <si>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</si>
  <si>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</si>
  <si>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</si>
  <si>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</si>
  <si>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</si>
  <si>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</si>
  <si>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</si>
  <si>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</si>
  <si>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</si>
  <si>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</si>
  <si>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</si>
  <si>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</si>
  <si>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</si>
  <si>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</si>
  <si>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</si>
  <si>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</si>
  <si>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</si>
  <si>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</si>
  <si>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</si>
  <si>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</si>
  <si>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</si>
  <si>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</si>
  <si>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</si>
  <si>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</si>
  <si>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</si>
  <si>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</si>
  <si>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</si>
  <si>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</si>
  <si>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</si>
  <si>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</si>
  <si>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</si>
  <si>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</si>
  <si>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</si>
  <si>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</si>
  <si>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</si>
  <si>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</si>
  <si>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</si>
  <si>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</si>
  <si>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</si>
  <si>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</si>
  <si>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</si>
  <si>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</si>
  <si>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</si>
  <si>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</si>
  <si>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</si>
  <si>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</si>
  <si>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</si>
  <si>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</si>
  <si>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</si>
  <si>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</si>
  <si>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</si>
  <si>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</si>
  <si>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</si>
  <si>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</si>
  <si>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</si>
  <si>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</si>
  <si>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</si>
  <si>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</si>
  <si>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</si>
  <si>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</si>
  <si>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</si>
  <si>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</si>
  <si>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</si>
  <si>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</si>
  <si>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</si>
  <si>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</si>
  <si>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</si>
  <si>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</si>
  <si>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</si>
  <si>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</si>
  <si>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</si>
  <si>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</si>
  <si>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</si>
  <si>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</si>
  <si>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</si>
  <si>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</si>
  <si>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</si>
  <si>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</si>
  <si>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</si>
  <si>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</si>
  <si>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</si>
  <si>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</si>
  <si>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</si>
  <si>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</si>
  <si>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</si>
  <si>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</si>
  <si>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</si>
  <si>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</si>
  <si>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</si>
  <si>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</si>
  <si>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</si>
  <si>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</si>
  <si>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</si>
  <si>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</si>
  <si>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</si>
  <si>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</si>
  <si>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</si>
  <si>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</si>
  <si>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</si>
  <si>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</si>
  <si>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</si>
  <si>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</si>
  <si>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</si>
  <si>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</si>
  <si>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</si>
  <si>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</si>
  <si>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</si>
  <si>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</si>
  <si>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</si>
  <si>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</si>
  <si>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</si>
  <si>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</si>
  <si>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</si>
  <si>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</si>
  <si>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</si>
  <si>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</si>
  <si>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</si>
  <si>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</si>
  <si>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</si>
  <si>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</si>
  <si>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</si>
  <si>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</si>
  <si>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</si>
  <si>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</si>
  <si>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</si>
  <si>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</si>
  <si>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</si>
  <si>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</si>
  <si>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</si>
  <si>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</si>
  <si>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</si>
  <si>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</si>
  <si>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</si>
  <si>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</si>
  <si>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</si>
  <si>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</si>
  <si>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</si>
  <si>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</si>
  <si>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</si>
  <si>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</si>
  <si>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</si>
  <si>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</si>
  <si>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</si>
  <si>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</si>
  <si>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</si>
  <si>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</si>
  <si>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</si>
  <si>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</si>
  <si>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</si>
  <si>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</si>
  <si>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</si>
  <si>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</si>
  <si>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</si>
  <si>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</si>
  <si>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</si>
  <si>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</si>
  <si>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</si>
  <si>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</si>
  <si>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</si>
  <si>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</si>
  <si>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</si>
  <si>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</si>
  <si>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</si>
  <si>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</si>
  <si>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</si>
  <si>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</si>
  <si>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</si>
  <si>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</si>
  <si>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</si>
  <si>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</si>
  <si>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</si>
  <si>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</si>
  <si>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</si>
  <si>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</si>
  <si>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</si>
  <si>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</si>
  <si>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</si>
  <si>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</si>
  <si>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</si>
  <si>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</si>
  <si>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</si>
  <si>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</si>
  <si>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</si>
  <si>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</si>
  <si>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</si>
  <si>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</si>
  <si>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</si>
  <si>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</si>
  <si>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</si>
  <si>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</si>
  <si>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</si>
  <si>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</si>
  <si>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</si>
  <si>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</si>
  <si>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</si>
  <si>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</si>
  <si>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</si>
  <si>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</si>
  <si>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</si>
  <si>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</si>
  <si>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</si>
  <si>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</si>
  <si>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</si>
  <si>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</si>
  <si>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</si>
  <si>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</si>
  <si>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</si>
  <si>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</si>
  <si>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</si>
  <si>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</si>
  <si>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</si>
  <si>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</si>
  <si>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</si>
  <si>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</si>
  <si>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</si>
  <si>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</si>
  <si>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</si>
  <si>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</si>
  <si>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</si>
  <si>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</si>
  <si>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</si>
  <si>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</si>
  <si>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</si>
  <si>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</si>
  <si>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</si>
  <si>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</si>
  <si>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</si>
  <si>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</si>
  <si>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</si>
  <si>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</si>
  <si>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</si>
  <si>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</si>
  <si>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</si>
  <si>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</si>
  <si>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</si>
  <si>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</si>
  <si>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</si>
  <si>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</si>
  <si>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</si>
  <si>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</si>
  <si>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</si>
  <si>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</si>
  <si>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</si>
  <si>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</si>
  <si>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</si>
  <si>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</si>
  <si>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</si>
  <si>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</si>
  <si>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</si>
  <si>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</si>
  <si>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</si>
  <si>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</si>
  <si>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</si>
  <si>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</si>
  <si>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</si>
  <si>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</si>
  <si>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</si>
  <si>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</si>
  <si>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</si>
  <si>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</si>
  <si>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</si>
  <si>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</si>
  <si>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</si>
  <si>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</si>
  <si>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</si>
  <si>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</si>
  <si>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</si>
  <si>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</si>
  <si>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</si>
  <si>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</si>
  <si>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</si>
  <si>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</si>
  <si>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</si>
  <si>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</si>
  <si>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</si>
  <si>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</si>
  <si>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</si>
  <si>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</si>
  <si>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</si>
  <si>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</si>
  <si>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</si>
  <si>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</si>
  <si>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</si>
  <si>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</si>
  <si>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</si>
  <si>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</si>
  <si>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</si>
  <si>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</si>
  <si>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</si>
  <si>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</si>
  <si>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</si>
  <si>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</si>
  <si>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</si>
  <si>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</si>
  <si>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</si>
  <si>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</si>
  <si>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</si>
  <si>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</si>
  <si>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</si>
  <si>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</si>
  <si>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</si>
  <si>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</si>
  <si>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</si>
  <si>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</si>
  <si>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</si>
  <si>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</si>
  <si>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</si>
  <si>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</si>
  <si>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</si>
  <si>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</si>
  <si>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</si>
  <si>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</si>
  <si>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</si>
  <si>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</si>
  <si>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</si>
  <si>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</si>
  <si>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</si>
  <si>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</si>
  <si>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</si>
  <si>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</si>
  <si>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</si>
  <si>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</si>
  <si>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</si>
  <si>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</si>
  <si>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</si>
  <si>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</si>
  <si>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</si>
  <si>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</si>
  <si>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</si>
  <si>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</si>
  <si>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</si>
  <si>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</si>
  <si>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</si>
  <si>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</si>
  <si>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</si>
  <si>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</si>
  <si>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</si>
  <si>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</si>
  <si>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</si>
  <si>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</si>
  <si>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</si>
  <si>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</si>
  <si>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</si>
  <si>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</si>
  <si>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</si>
  <si>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</si>
  <si>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</si>
  <si>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</si>
  <si>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</si>
  <si>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</si>
  <si>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</si>
  <si>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</si>
  <si>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</si>
  <si>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</si>
  <si>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</si>
  <si>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</si>
  <si>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</si>
  <si>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</si>
  <si>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</si>
  <si>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</si>
  <si>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</si>
  <si>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</si>
  <si>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</si>
  <si>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</si>
  <si>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</si>
  <si>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</si>
  <si>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</si>
  <si>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</si>
  <si>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</si>
  <si>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</si>
  <si>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</si>
  <si>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</si>
  <si>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</si>
  <si>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</si>
  <si>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</si>
  <si>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</si>
  <si>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</si>
  <si>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</si>
  <si>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</si>
  <si>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</si>
  <si>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</si>
  <si>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</si>
  <si>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</si>
  <si>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</si>
  <si>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</si>
  <si>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</si>
  <si>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</si>
  <si>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</si>
  <si>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</si>
  <si>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</si>
  <si>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</si>
  <si>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</si>
  <si>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</si>
  <si>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</si>
  <si>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</si>
  <si>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</si>
  <si>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</si>
  <si>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</si>
  <si>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</si>
  <si>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</si>
  <si>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</si>
  <si>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</si>
  <si>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</si>
  <si>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</si>
  <si>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</si>
  <si>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</si>
  <si>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</si>
  <si>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</si>
  <si>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</si>
  <si>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</si>
  <si>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</si>
  <si>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</si>
  <si>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</si>
  <si>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</si>
  <si>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</si>
  <si>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</si>
  <si>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</si>
  <si>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</si>
  <si>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</si>
  <si>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</si>
  <si>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</si>
  <si>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</si>
  <si>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</si>
  <si>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</si>
  <si>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</si>
  <si>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</si>
  <si>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</si>
  <si>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</si>
  <si>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</si>
  <si>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</si>
  <si>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</si>
  <si>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</si>
  <si>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</si>
  <si>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</si>
  <si>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</si>
  <si>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</si>
  <si>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</si>
  <si>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</si>
  <si>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</si>
  <si>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</si>
  <si>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</si>
  <si>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</si>
  <si>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</si>
  <si>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</si>
  <si>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</si>
  <si>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</si>
  <si>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</si>
  <si>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</si>
  <si>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</si>
  <si>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</si>
  <si>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</si>
  <si>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</si>
  <si>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</si>
  <si>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</si>
  <si>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</si>
  <si>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</si>
  <si>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</si>
  <si>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</si>
  <si>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</si>
  <si>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</si>
  <si>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</si>
  <si>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</si>
  <si>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</si>
  <si>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</si>
  <si>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</si>
  <si>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</si>
  <si>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</si>
  <si>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</si>
  <si>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</si>
  <si>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</si>
  <si>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</si>
  <si>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</si>
  <si>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</si>
  <si>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</si>
  <si>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</si>
  <si>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</si>
  <si>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</si>
  <si>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</si>
  <si>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</si>
  <si>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</si>
  <si>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</si>
  <si>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</si>
  <si>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</si>
  <si>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</si>
  <si>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</si>
  <si>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</si>
  <si>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</si>
  <si>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</si>
  <si>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</si>
  <si>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</si>
  <si>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</si>
  <si>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</si>
  <si>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</si>
  <si>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</si>
  <si>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</si>
  <si>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</si>
  <si>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</si>
  <si>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</si>
  <si>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</si>
  <si>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</si>
  <si>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</si>
  <si>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</si>
  <si>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</si>
  <si>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</si>
  <si>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</si>
  <si>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</si>
  <si>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</si>
  <si>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</si>
  <si>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</si>
  <si>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</si>
  <si>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</si>
  <si>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</si>
  <si>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</si>
  <si>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</si>
  <si>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</si>
  <si>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</si>
  <si>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</si>
  <si>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</si>
  <si>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</si>
  <si>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</si>
  <si>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</si>
  <si>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</si>
  <si>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</si>
  <si>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</si>
  <si>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</si>
  <si>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</si>
  <si>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</si>
  <si>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</si>
  <si>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</si>
  <si>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</si>
  <si>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</si>
  <si>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</si>
  <si>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</si>
  <si>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</si>
  <si>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</si>
  <si>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</si>
  <si>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</si>
  <si>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</si>
  <si>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</si>
  <si>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</si>
  <si>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</si>
  <si>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</si>
  <si>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</si>
  <si>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</si>
  <si>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</si>
  <si>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</si>
  <si>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</si>
  <si>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</si>
  <si>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</si>
  <si>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</si>
  <si>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</si>
  <si>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</si>
  <si>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</si>
  <si>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</si>
  <si>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</si>
  <si>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</si>
  <si>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</si>
  <si>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</si>
  <si>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</si>
  <si>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</si>
  <si>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</si>
  <si>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</si>
  <si>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</si>
  <si>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</si>
  <si>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</si>
  <si>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</si>
  <si>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</si>
  <si>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</si>
  <si>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</si>
  <si>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</si>
  <si>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</si>
  <si>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</si>
  <si>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</si>
  <si>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</si>
  <si>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</si>
  <si>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</si>
  <si>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</si>
  <si>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</si>
  <si>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</si>
  <si>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</si>
  <si>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</si>
  <si>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</si>
  <si>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</si>
  <si>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</si>
  <si>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</si>
  <si>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</si>
  <si>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</si>
  <si>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</si>
  <si>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</si>
  <si>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</si>
  <si>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</si>
  <si>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</si>
  <si>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</si>
  <si>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</si>
  <si>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</si>
  <si>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</si>
  <si>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</si>
  <si>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</si>
  <si>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</si>
  <si>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</si>
  <si>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</si>
  <si>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</si>
  <si>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</si>
  <si>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</si>
  <si>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</si>
  <si>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</si>
  <si>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</si>
  <si>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</si>
  <si>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</si>
  <si>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</si>
  <si>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</si>
  <si>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</si>
  <si>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</si>
  <si>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</si>
  <si>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</si>
  <si>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</si>
  <si>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</si>
  <si>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</si>
  <si>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</si>
  <si>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</si>
  <si>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</si>
  <si>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</si>
  <si>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</si>
  <si>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</si>
  <si>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</si>
  <si>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</si>
  <si>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</si>
  <si>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</si>
  <si>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</si>
  <si>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</si>
  <si>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</si>
  <si>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</si>
  <si>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</si>
  <si>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</si>
  <si>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</si>
  <si>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</si>
  <si>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</si>
  <si>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</si>
  <si>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</si>
  <si>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</si>
  <si>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</si>
  <si>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</si>
  <si>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</si>
  <si>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</si>
  <si>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</si>
  <si>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</si>
  <si>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</si>
  <si>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</si>
  <si>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</si>
  <si>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</si>
  <si>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</si>
  <si>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</si>
  <si>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</si>
  <si>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</si>
  <si>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</si>
  <si>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</si>
  <si>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</si>
  <si>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</si>
  <si>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</si>
  <si>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</si>
  <si>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</si>
  <si>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</si>
  <si>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</si>
  <si>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</si>
  <si>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</si>
  <si>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</si>
  <si>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</si>
  <si>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</si>
  <si>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</si>
  <si>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</si>
  <si>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</si>
  <si>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</si>
  <si>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</si>
  <si>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</si>
  <si>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</si>
  <si>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</si>
  <si>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</si>
  <si>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</si>
  <si>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</si>
  <si>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</si>
  <si>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</si>
  <si>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</si>
  <si>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</si>
  <si>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</si>
  <si>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</si>
  <si>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</si>
  <si>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</si>
  <si>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</si>
  <si>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</si>
  <si>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</si>
  <si>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</si>
  <si>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</si>
  <si>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</si>
  <si>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</si>
  <si>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</si>
  <si>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</si>
  <si>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</si>
  <si>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</si>
  <si>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</si>
  <si>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</si>
  <si>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</si>
  <si>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</si>
  <si>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</si>
  <si>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</si>
  <si>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</si>
  <si>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</si>
  <si>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</si>
  <si>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</si>
  <si>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</si>
  <si>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</si>
  <si>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</si>
  <si>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</si>
  <si>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</si>
  <si>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</si>
  <si>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</si>
  <si>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</si>
  <si>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</si>
  <si>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</si>
  <si>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</si>
  <si>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</si>
  <si>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</si>
  <si>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</si>
  <si>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</si>
  <si>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</si>
  <si>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</si>
  <si>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</si>
  <si>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</si>
  <si>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</si>
  <si>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</si>
  <si>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</si>
  <si>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</si>
  <si>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</si>
  <si>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</si>
  <si>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</si>
  <si>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</si>
  <si>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</si>
  <si>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</si>
  <si>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</si>
  <si>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</si>
  <si>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</si>
  <si>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</si>
  <si>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</si>
  <si>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</si>
  <si>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</si>
  <si>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</si>
  <si>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</si>
  <si>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</si>
  <si>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</si>
  <si>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</si>
  <si>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</si>
  <si>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</si>
  <si>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</si>
  <si>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</si>
  <si>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</si>
  <si>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</si>
  <si>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</si>
  <si>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</si>
  <si>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</si>
  <si>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</si>
  <si>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</si>
  <si>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</si>
  <si>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</si>
  <si>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</si>
  <si>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</si>
  <si>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</si>
  <si>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</si>
  <si>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</si>
  <si>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</si>
  <si>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</si>
  <si>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</si>
  <si>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</si>
  <si>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</si>
  <si>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</si>
  <si>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</si>
  <si>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</si>
  <si>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</si>
  <si>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</si>
  <si>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</si>
  <si>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</si>
  <si>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</si>
  <si>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</si>
  <si>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</si>
  <si>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</si>
  <si>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</si>
  <si>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</si>
  <si>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</si>
  <si>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</si>
  <si>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</si>
  <si>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</si>
  <si>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</si>
  <si>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</si>
  <si>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</si>
  <si>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</si>
  <si>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</si>
  <si>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</si>
  <si>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</si>
  <si>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</si>
  <si>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</si>
  <si>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</si>
  <si>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</si>
  <si>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</si>
  <si>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</si>
  <si>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</si>
  <si>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</si>
  <si>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</si>
  <si>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</si>
  <si>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</si>
  <si>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</si>
  <si>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</si>
  <si>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</si>
  <si>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</si>
  <si>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</si>
  <si>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</si>
  <si>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</si>
  <si>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</si>
  <si>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</si>
  <si>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</si>
  <si>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</si>
  <si>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</si>
  <si>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</si>
  <si>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</si>
  <si>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</si>
  <si>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</si>
  <si>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</si>
  <si>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</si>
  <si>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</si>
  <si>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</si>
  <si>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</si>
  <si>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</si>
  <si>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</si>
  <si>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</si>
  <si>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</si>
  <si>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</si>
  <si>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</si>
  <si>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</si>
  <si>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</si>
  <si>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</si>
  <si>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</si>
  <si>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</si>
  <si>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</si>
  <si>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</si>
  <si>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</si>
  <si>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</si>
  <si>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</si>
  <si>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</si>
  <si>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</si>
  <si>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</si>
  <si>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</si>
  <si>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</si>
  <si>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</si>
  <si>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</si>
  <si>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</si>
  <si>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</si>
  <si>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</si>
  <si>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</si>
  <si>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</si>
  <si>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</si>
  <si>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</si>
  <si>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</si>
  <si>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</si>
  <si>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</si>
  <si>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</si>
  <si>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</si>
  <si>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</si>
  <si>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</si>
  <si>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</si>
  <si>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</si>
  <si>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</si>
  <si>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</si>
  <si>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</si>
  <si>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</si>
  <si>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</si>
  <si>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</si>
  <si>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</si>
  <si>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</si>
  <si>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</si>
  <si>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</si>
  <si>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</si>
  <si>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</si>
  <si>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</si>
  <si>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</si>
  <si>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</si>
  <si>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</si>
  <si>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</si>
  <si>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</si>
  <si>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</si>
  <si>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</si>
  <si>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</si>
  <si>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</si>
  <si>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</si>
  <si>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</si>
  <si>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</si>
  <si>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</si>
  <si>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</si>
  <si>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</si>
  <si>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</si>
  <si>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</si>
  <si>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</si>
  <si>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</si>
  <si>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</si>
  <si>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</si>
  <si>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</si>
  <si>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</si>
  <si>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</si>
  <si>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</si>
  <si>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</si>
  <si>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</si>
  <si>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</si>
  <si>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</si>
  <si>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</si>
  <si>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</si>
  <si>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</si>
  <si>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</si>
  <si>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</si>
  <si>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</si>
  <si>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</si>
  <si>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</si>
  <si>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</si>
  <si>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</si>
  <si>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</si>
  <si>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</si>
  <si>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</si>
  <si>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</si>
  <si>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</si>
  <si>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</si>
  <si>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</si>
  <si>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</si>
  <si>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</si>
  <si>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</si>
  <si>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</si>
  <si>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</si>
  <si>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</si>
  <si>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</si>
  <si>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</si>
  <si>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</si>
  <si>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</si>
  <si>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</si>
  <si>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</si>
  <si>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</si>
  <si>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</si>
  <si>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</si>
  <si>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</si>
  <si>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</si>
  <si>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</si>
  <si>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</si>
  <si>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</si>
  <si>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</si>
  <si>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</si>
  <si>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</si>
  <si>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</si>
  <si>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</si>
  <si>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</si>
  <si>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</si>
  <si>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</si>
  <si>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</si>
  <si>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</si>
  <si>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</si>
  <si>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</si>
  <si>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</si>
  <si>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</si>
  <si>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</si>
  <si>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</si>
  <si>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</si>
  <si>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</si>
  <si>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</si>
  <si>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</si>
  <si>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</si>
  <si>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</si>
  <si>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</si>
  <si>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</si>
  <si>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</si>
  <si>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</si>
  <si>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</si>
  <si>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</si>
  <si>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</si>
  <si>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</si>
  <si>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</si>
  <si>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</si>
  <si>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</si>
  <si>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</si>
  <si>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</si>
  <si>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</si>
  <si>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</si>
  <si>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</si>
  <si>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</si>
  <si>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</si>
  <si>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</si>
  <si>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</si>
  <si>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</si>
  <si>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</si>
  <si>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</si>
  <si>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</si>
  <si>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</si>
  <si>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</si>
  <si>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</si>
  <si>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</si>
  <si>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</si>
  <si>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</si>
  <si>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</si>
  <si>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</si>
  <si>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</si>
  <si>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</si>
  <si>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</si>
  <si>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</si>
  <si>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</si>
  <si>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</si>
  <si>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</si>
  <si>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</si>
  <si>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</si>
  <si>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</si>
  <si>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</si>
  <si>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</si>
  <si>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</si>
  <si>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</si>
  <si>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</si>
  <si>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</si>
  <si>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</si>
  <si>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</si>
  <si>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</si>
  <si>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</si>
  <si>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</si>
  <si>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</si>
  <si>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</si>
  <si>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</si>
  <si>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</si>
  <si>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</si>
  <si>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</si>
  <si>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</si>
  <si>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</si>
  <si>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</si>
  <si>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</si>
  <si>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</si>
  <si>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</si>
  <si>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</si>
  <si>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</si>
  <si>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</si>
  <si>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</si>
  <si>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</si>
  <si>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</si>
  <si>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</si>
  <si>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</si>
  <si>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</si>
  <si>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</si>
  <si>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</si>
  <si>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</si>
  <si>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</si>
  <si>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</si>
  <si>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</si>
  <si>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</si>
  <si>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</si>
  <si>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</si>
  <si>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</si>
  <si>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</si>
  <si>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</si>
  <si>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</si>
  <si>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</si>
  <si>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</si>
  <si>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</si>
  <si>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</si>
  <si>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</si>
  <si>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</si>
  <si>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</si>
  <si>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</si>
  <si>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</si>
  <si>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</si>
  <si>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</si>
  <si>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</si>
  <si>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</si>
  <si>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</si>
  <si>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</si>
  <si>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</si>
  <si>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</si>
  <si>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</si>
  <si>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</si>
  <si>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</si>
  <si>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</si>
  <si>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</si>
  <si>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</si>
  <si>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</si>
  <si>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</si>
  <si>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</si>
  <si>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</si>
  <si>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</si>
  <si>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</si>
  <si>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</si>
  <si>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</si>
  <si>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</si>
  <si>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</si>
  <si>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</si>
  <si>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</si>
  <si>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</si>
  <si>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</si>
  <si>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</si>
  <si>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</si>
  <si>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</si>
  <si>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</si>
  <si>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</si>
  <si>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</si>
  <si>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</si>
  <si>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</si>
  <si>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</si>
  <si>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</si>
  <si>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</si>
  <si>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</si>
  <si>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</si>
  <si>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</si>
  <si>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</si>
  <si>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</si>
  <si>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</si>
  <si>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</si>
  <si>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</si>
  <si>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</si>
  <si>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</si>
  <si>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</si>
  <si>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</si>
  <si>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</si>
  <si>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</si>
  <si>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</si>
  <si>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</si>
  <si>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</si>
  <si>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</si>
  <si>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</si>
  <si>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</si>
  <si>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</si>
  <si>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</si>
  <si>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</si>
  <si>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</si>
  <si>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</si>
  <si>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</si>
  <si>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</si>
  <si>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</si>
  <si>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</si>
  <si>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</si>
  <si>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</si>
  <si>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</si>
  <si>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</si>
  <si>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</si>
  <si>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</si>
  <si>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</si>
  <si>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</si>
  <si>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</si>
  <si>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</si>
  <si>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</si>
  <si>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</si>
  <si>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</si>
  <si>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</si>
  <si>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</si>
  <si>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</si>
  <si>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</si>
  <si>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</si>
  <si>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</si>
  <si>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</si>
  <si>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</si>
  <si>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</si>
  <si>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</si>
  <si>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</si>
  <si>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</si>
  <si>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</si>
  <si>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</si>
  <si>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</si>
  <si>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</si>
  <si>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</si>
  <si>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</si>
  <si>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</si>
  <si>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</si>
  <si>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</si>
  <si>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</si>
  <si>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</si>
  <si>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</si>
  <si>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</si>
  <si>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</si>
  <si>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</si>
  <si>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</si>
  <si>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</si>
  <si>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</si>
  <si>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</si>
  <si>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</si>
  <si>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</si>
  <si>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</si>
  <si>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</si>
  <si>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</si>
  <si>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</si>
  <si>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</si>
  <si>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</si>
  <si>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</si>
  <si>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</si>
  <si>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</si>
  <si>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</si>
  <si>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</si>
  <si>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</si>
  <si>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</si>
  <si>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</si>
  <si>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</si>
  <si>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</si>
  <si>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</si>
  <si>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</si>
  <si>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</si>
  <si>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</si>
  <si>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</si>
  <si>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</si>
  <si>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</si>
  <si>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</si>
  <si>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</si>
  <si>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</si>
  <si>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</si>
  <si>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</si>
  <si>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</si>
  <si>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</si>
  <si>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</si>
  <si>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</si>
  <si>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</si>
  <si>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</si>
  <si>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</si>
  <si>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</si>
  <si>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</si>
  <si>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</si>
  <si>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</si>
  <si>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</si>
  <si>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</si>
  <si>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</si>
  <si>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</si>
  <si>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</si>
  <si>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</si>
  <si>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</si>
  <si>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</si>
  <si>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</si>
  <si>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</si>
  <si>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</si>
  <si>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</si>
  <si>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</si>
  <si>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</si>
  <si>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</si>
  <si>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</si>
  <si>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</si>
  <si>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</si>
  <si>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</si>
  <si>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</si>
  <si>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</si>
  <si>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</si>
  <si>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</si>
  <si>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</si>
  <si>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</si>
  <si>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</si>
  <si>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</si>
  <si>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</si>
  <si>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</si>
  <si>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</si>
  <si>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</si>
  <si>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</si>
  <si>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</si>
  <si>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</si>
  <si>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</si>
  <si>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</si>
  <si>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</si>
  <si>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</si>
  <si>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</si>
  <si>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</si>
  <si>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</si>
  <si>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</si>
  <si>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</si>
  <si>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</si>
  <si>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</si>
  <si>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</si>
  <si>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</si>
  <si>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</si>
  <si>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</si>
  <si>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</si>
  <si>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</si>
  <si>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</si>
  <si>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</si>
  <si>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</si>
  <si>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</si>
  <si>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</si>
  <si>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</si>
  <si>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</si>
  <si>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</si>
  <si>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</si>
  <si>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</si>
  <si>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</si>
  <si>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</si>
  <si>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</si>
  <si>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</si>
  <si>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</si>
  <si>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</si>
  <si>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</si>
  <si>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</si>
  <si>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</si>
  <si>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</si>
  <si>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</si>
  <si>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</si>
  <si>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</si>
  <si>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</si>
  <si>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</si>
  <si>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</si>
  <si>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</si>
  <si>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</si>
  <si>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</si>
  <si>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</si>
  <si>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</si>
  <si>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</si>
  <si>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</si>
  <si>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</si>
  <si>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</si>
  <si>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</si>
  <si>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</si>
  <si>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</si>
  <si>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</si>
  <si>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</si>
  <si>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</si>
  <si>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</si>
  <si>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</si>
  <si>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</si>
  <si>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</si>
  <si>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</si>
  <si>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</si>
  <si>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</si>
  <si>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</si>
  <si>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</si>
  <si>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</si>
  <si>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</si>
  <si>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</si>
  <si>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</si>
  <si>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</si>
  <si>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</si>
  <si>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</si>
  <si>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</si>
  <si>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</si>
  <si>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</si>
  <si>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</si>
  <si>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</si>
  <si>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</si>
  <si>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</si>
  <si>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</si>
  <si>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</si>
  <si>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</si>
  <si>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</si>
  <si>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</si>
  <si>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</si>
  <si>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</si>
  <si>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</si>
  <si>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</si>
  <si>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</si>
  <si>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</si>
  <si>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</si>
  <si>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</si>
  <si>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</si>
  <si>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</si>
  <si>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</si>
  <si>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</si>
  <si>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</si>
  <si>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</si>
  <si>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</si>
  <si>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</si>
  <si>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</si>
  <si>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</si>
  <si>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</si>
  <si>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</si>
  <si>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</si>
  <si>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</si>
  <si>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</si>
  <si>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</si>
  <si>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</si>
  <si>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</si>
  <si>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</si>
  <si>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</si>
  <si>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</si>
  <si>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</si>
  <si>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</si>
  <si>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</si>
  <si>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</si>
  <si>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</si>
  <si>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</si>
  <si>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</si>
  <si>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</si>
  <si>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</si>
  <si>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</si>
  <si>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</si>
  <si>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</si>
  <si>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</si>
  <si>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</si>
  <si>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</si>
  <si>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</si>
  <si>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</si>
  <si>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</si>
  <si>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</si>
  <si>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</si>
  <si>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</si>
  <si>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</si>
  <si>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</si>
  <si>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</si>
  <si>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</si>
  <si>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</si>
  <si>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</si>
  <si>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</si>
  <si>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</si>
  <si>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</si>
  <si>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</si>
  <si>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</si>
  <si>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</si>
  <si>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</si>
  <si>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</si>
  <si>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</si>
  <si>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</si>
  <si>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</si>
  <si>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</si>
  <si>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</si>
  <si>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</si>
  <si>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</si>
  <si>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</si>
  <si>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</si>
  <si>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</si>
  <si>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</si>
  <si>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</si>
  <si>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</si>
  <si>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</si>
  <si>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</si>
  <si>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</si>
  <si>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</si>
  <si>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</si>
  <si>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</si>
  <si>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</si>
  <si>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</si>
  <si>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</si>
  <si>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</si>
  <si>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</si>
  <si>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</si>
  <si>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</si>
  <si>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</si>
  <si>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</si>
  <si>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</si>
  <si>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</si>
  <si>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</si>
  <si>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</si>
  <si>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</si>
  <si>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</si>
  <si>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</si>
  <si>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</si>
  <si>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</si>
  <si>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</si>
  <si>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</si>
  <si>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</si>
  <si>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</si>
  <si>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</si>
  <si>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</si>
  <si>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</si>
  <si>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</si>
  <si>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</si>
  <si>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</si>
  <si>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</si>
  <si>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</si>
  <si>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</si>
  <si>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</si>
  <si>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</si>
  <si>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</si>
  <si>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</si>
  <si>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</si>
  <si>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</si>
  <si>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</si>
  <si>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</si>
  <si>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</si>
  <si>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</si>
  <si>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</si>
  <si>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</si>
  <si>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</si>
  <si>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</si>
  <si>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</si>
  <si>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</si>
  <si>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</si>
  <si>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</si>
  <si>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</si>
  <si>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</si>
  <si>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</si>
  <si>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</si>
  <si>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</si>
  <si>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</si>
  <si>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</si>
  <si>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</si>
  <si>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</si>
  <si>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</si>
  <si>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</si>
  <si>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</si>
  <si>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</si>
  <si>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</si>
  <si>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</si>
  <si>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</si>
  <si>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</si>
  <si>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</si>
  <si>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</si>
  <si>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</si>
  <si>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</si>
  <si>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</si>
  <si>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</si>
  <si>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</si>
  <si>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</si>
  <si>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</si>
  <si>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</si>
  <si>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</si>
  <si>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</si>
  <si>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</si>
  <si>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</si>
  <si>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</si>
  <si>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</si>
  <si>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</si>
  <si>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</si>
  <si>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</si>
  <si>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</si>
  <si>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</si>
  <si>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</si>
  <si>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</si>
  <si>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</si>
  <si>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</si>
  <si>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</si>
  <si>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</si>
  <si>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</si>
  <si>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</si>
  <si>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</si>
  <si>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</si>
  <si>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</si>
  <si>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</si>
  <si>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</si>
  <si>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</si>
  <si>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</si>
  <si>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</si>
  <si>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</si>
  <si>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</si>
  <si>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</si>
  <si>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</si>
  <si>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</si>
  <si>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</si>
  <si>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</si>
  <si>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</si>
  <si>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</si>
  <si>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</si>
  <si>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</si>
  <si>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</si>
  <si>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</si>
  <si>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</si>
  <si>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</si>
  <si>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</si>
  <si>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</si>
  <si>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</si>
  <si>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</si>
  <si>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</si>
  <si>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</si>
  <si>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</si>
  <si>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</si>
  <si>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</si>
  <si>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</si>
  <si>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</si>
  <si>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</si>
  <si>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</si>
  <si>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</si>
  <si>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</si>
  <si>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</si>
  <si>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</si>
  <si>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</si>
  <si>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</si>
  <si>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</si>
  <si>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</si>
  <si>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</si>
  <si>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</si>
  <si>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</si>
  <si>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</si>
  <si>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</si>
  <si>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</si>
  <si>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</si>
  <si>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</si>
  <si>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</si>
  <si>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</si>
  <si>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</si>
  <si>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</si>
  <si>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</si>
  <si>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</si>
  <si>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</si>
  <si>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</si>
  <si>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</si>
  <si>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</si>
  <si>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</si>
  <si>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</si>
  <si>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</si>
  <si>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</si>
  <si>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</si>
  <si>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</si>
  <si>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</si>
  <si>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</si>
  <si>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</si>
  <si>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</si>
  <si>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</si>
  <si>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</si>
  <si>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</si>
  <si>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</si>
  <si>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</si>
  <si>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</si>
  <si>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</si>
  <si>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</si>
  <si>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</si>
  <si>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</si>
  <si>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</si>
  <si>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</si>
  <si>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</si>
  <si>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</si>
  <si>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</si>
  <si>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</si>
  <si>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</si>
  <si>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</si>
  <si>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</si>
  <si>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</si>
  <si>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</si>
  <si>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</si>
  <si>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</si>
  <si>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</si>
  <si>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</si>
  <si>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</si>
  <si>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</si>
  <si>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</si>
  <si>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</si>
  <si>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</si>
  <si>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</si>
  <si>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</si>
  <si>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</si>
  <si>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</si>
  <si>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</si>
  <si>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</si>
  <si>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</si>
  <si>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</si>
  <si>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</si>
  <si>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</si>
  <si>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</si>
  <si>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</si>
  <si>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</si>
  <si>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</si>
  <si>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</si>
  <si>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</si>
  <si>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</si>
  <si>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</si>
  <si>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</si>
  <si>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</si>
  <si>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</si>
  <si>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</si>
  <si>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</si>
  <si>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</si>
  <si>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</si>
  <si>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</si>
  <si>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</si>
  <si>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</si>
  <si>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</si>
  <si>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</si>
  <si>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</si>
  <si>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</si>
  <si>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</si>
  <si>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</si>
  <si>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</si>
  <si>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</si>
  <si>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</si>
  <si>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</si>
  <si>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</si>
  <si>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</si>
  <si>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</si>
  <si>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</si>
  <si>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</si>
  <si>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</si>
  <si>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</si>
  <si>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</si>
  <si>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</si>
  <si>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</si>
  <si>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</si>
  <si>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</si>
  <si>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</si>
  <si>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</si>
  <si>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</si>
  <si>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</si>
  <si>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</si>
  <si>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</si>
  <si>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</si>
  <si>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</si>
  <si>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</si>
  <si>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</si>
  <si>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</si>
  <si>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</si>
  <si>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</si>
  <si>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</si>
  <si>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</si>
  <si>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</si>
  <si>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</si>
  <si>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</si>
  <si>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</si>
  <si>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</si>
  <si>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</si>
  <si>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</si>
  <si>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</si>
  <si>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</si>
  <si>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</si>
  <si>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</si>
  <si>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</si>
  <si>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</si>
  <si>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</si>
  <si>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</si>
  <si>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</si>
  <si>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</si>
  <si>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</si>
  <si>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</si>
  <si>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</si>
  <si>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</si>
  <si>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</si>
  <si>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</si>
  <si>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</si>
  <si>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</si>
  <si>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</si>
  <si>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</si>
  <si>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</si>
  <si>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</si>
  <si>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</si>
  <si>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</si>
  <si>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</si>
  <si>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</si>
  <si>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</si>
  <si>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</si>
  <si>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</si>
  <si>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</si>
  <si>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</si>
  <si>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</si>
  <si>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</si>
  <si>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</si>
  <si>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</si>
  <si>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</si>
  <si>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</si>
  <si>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</si>
  <si>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</si>
  <si>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</si>
  <si>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</si>
  <si>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</si>
  <si>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</si>
  <si>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</si>
  <si>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</si>
  <si>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</si>
  <si>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</si>
  <si>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</si>
  <si>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</si>
  <si>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</si>
  <si>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</si>
  <si>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</si>
  <si>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</si>
  <si>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</si>
  <si>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</si>
  <si>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</si>
  <si>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</si>
  <si>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</si>
  <si>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</si>
  <si>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</si>
  <si>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</si>
  <si>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</si>
  <si>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</si>
  <si>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</si>
  <si>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</si>
  <si>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</si>
  <si>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</si>
  <si>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</si>
  <si>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</si>
  <si>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</si>
  <si>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</si>
  <si>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</si>
  <si>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</si>
  <si>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</si>
  <si>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</si>
  <si>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</si>
  <si>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</si>
  <si>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</si>
  <si>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</si>
  <si>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</si>
  <si>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</si>
  <si>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</si>
  <si>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</si>
  <si>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</si>
  <si>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</si>
  <si>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</si>
  <si>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</si>
  <si>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</si>
  <si>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</si>
  <si>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</si>
  <si>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</si>
  <si>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</si>
  <si>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</si>
  <si>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</si>
  <si>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</si>
  <si>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</si>
  <si>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</si>
  <si>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</si>
  <si>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</si>
  <si>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</si>
  <si>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</si>
  <si>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</si>
  <si>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</si>
  <si>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</si>
  <si>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</si>
  <si>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</si>
  <si>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</si>
  <si>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</si>
  <si>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</si>
  <si>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</si>
  <si>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</si>
  <si>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</si>
  <si>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</si>
  <si>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</si>
  <si>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</si>
  <si>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</si>
  <si>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</si>
  <si>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</si>
  <si>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</si>
  <si>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</si>
  <si>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</si>
  <si>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</si>
  <si>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</si>
  <si>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</si>
  <si>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</si>
  <si>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</si>
  <si>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</si>
  <si>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</si>
  <si>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</si>
  <si>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</si>
  <si>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</si>
  <si>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</si>
  <si>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</si>
  <si>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</si>
  <si>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</si>
  <si>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</si>
  <si>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</si>
  <si>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</si>
  <si>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</si>
  <si>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</si>
  <si>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</si>
  <si>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</si>
  <si>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</si>
  <si>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</si>
  <si>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</si>
  <si>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</si>
  <si>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</si>
  <si>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</si>
  <si>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</si>
  <si>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</si>
  <si>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</si>
  <si>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</si>
  <si>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</si>
  <si>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</si>
  <si>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</si>
  <si>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</si>
  <si>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</si>
  <si>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</si>
  <si>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</si>
  <si>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</si>
  <si>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</si>
  <si>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</si>
  <si>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</si>
  <si>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</si>
  <si>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</si>
  <si>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</si>
  <si>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</si>
  <si>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</si>
  <si>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</si>
  <si>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</si>
  <si>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</si>
  <si>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</si>
  <si>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</si>
  <si>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</si>
  <si>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</si>
  <si>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</si>
  <si>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</si>
  <si>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</si>
  <si>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</si>
  <si>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</si>
  <si>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</si>
  <si>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</si>
  <si>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</si>
  <si>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</si>
  <si>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</si>
  <si>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</si>
  <si>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</si>
  <si>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</si>
  <si>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</si>
  <si>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</si>
  <si>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</si>
  <si>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</si>
  <si>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</si>
  <si>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</si>
  <si>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</si>
  <si>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</si>
  <si>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</si>
  <si>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</si>
  <si>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</si>
  <si>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</si>
  <si>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</si>
  <si>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</si>
  <si>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</si>
  <si>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</si>
  <si>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</si>
  <si>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</si>
  <si>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</si>
  <si>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</si>
  <si>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</si>
  <si>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</si>
  <si>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</si>
  <si>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</si>
  <si>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</si>
  <si>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</si>
  <si>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</si>
  <si>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</si>
  <si>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</si>
  <si>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</si>
  <si>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</si>
  <si>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</si>
  <si>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</si>
  <si>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</si>
  <si>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</si>
  <si>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</si>
  <si>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</si>
  <si>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</si>
  <si>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</si>
  <si>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</si>
  <si>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</si>
  <si>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</si>
  <si>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</si>
  <si>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</si>
  <si>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</si>
  <si>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</si>
  <si>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</si>
  <si>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</si>
  <si>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</si>
  <si>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</si>
  <si>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</si>
  <si>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</si>
  <si>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</si>
  <si>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</si>
  <si>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</si>
  <si>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</si>
  <si>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</si>
  <si>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</si>
  <si>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</si>
  <si>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</si>
  <si>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</si>
  <si>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</si>
  <si>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</si>
  <si>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</si>
  <si>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</si>
  <si>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</si>
  <si>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</si>
  <si>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</si>
  <si>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</si>
  <si>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</si>
  <si>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</si>
  <si>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</si>
  <si>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</si>
  <si>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</si>
  <si>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</si>
  <si>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</si>
  <si>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</si>
  <si>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</si>
  <si>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</si>
  <si>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</si>
  <si>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</si>
  <si>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</si>
  <si>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</si>
  <si>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</si>
  <si>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</si>
  <si>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</si>
  <si>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</si>
  <si>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</si>
  <si>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</si>
  <si>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</si>
  <si>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</si>
  <si>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</si>
  <si>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</si>
  <si>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</si>
  <si>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</si>
  <si>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</si>
  <si>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</si>
  <si>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</si>
  <si>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</si>
  <si>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</si>
  <si>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</si>
  <si>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</si>
  <si>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</si>
  <si>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</si>
  <si>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</si>
  <si>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</si>
  <si>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</si>
  <si>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</si>
  <si>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</si>
  <si>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</si>
  <si>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</si>
  <si>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</si>
  <si>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</si>
  <si>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</si>
  <si>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</si>
  <si>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</si>
  <si>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</si>
  <si>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</si>
  <si>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</si>
  <si>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</si>
  <si>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</si>
  <si>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</si>
  <si>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</si>
  <si>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</si>
  <si>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</si>
  <si>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</si>
  <si>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</si>
  <si>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</si>
  <si>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</si>
  <si>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</si>
  <si>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</si>
  <si>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</si>
  <si>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</si>
  <si>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</si>
  <si>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</si>
  <si>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</si>
  <si>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</si>
  <si>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</si>
  <si>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</si>
  <si>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</si>
  <si>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</si>
  <si>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</si>
  <si>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</si>
  <si>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</si>
  <si>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</si>
  <si>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</si>
  <si>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</si>
  <si>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</si>
  <si>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</si>
  <si>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</si>
  <si>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</si>
  <si>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</si>
  <si>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</si>
  <si>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</si>
  <si>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</si>
  <si>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</si>
  <si>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</si>
  <si>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</si>
  <si>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</si>
  <si>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</si>
  <si>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</si>
  <si>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</si>
  <si>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</si>
  <si>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</si>
  <si>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</si>
  <si>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</si>
  <si>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</si>
  <si>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</si>
  <si>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</si>
  <si>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</si>
  <si>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</si>
  <si>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</si>
  <si>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</si>
  <si>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</si>
  <si>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</si>
  <si>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</si>
  <si>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</si>
  <si>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</si>
  <si>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</si>
  <si>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</si>
  <si>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</si>
  <si>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</si>
  <si>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</si>
  <si>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</si>
  <si>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</si>
  <si>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</si>
  <si>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</si>
  <si>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</si>
  <si>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</si>
  <si>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</si>
  <si>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</si>
  <si>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</si>
  <si>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</si>
  <si>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</si>
  <si>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</si>
  <si>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</si>
  <si>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</si>
  <si>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</si>
  <si>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</si>
  <si>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</si>
  <si>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</si>
  <si>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</si>
  <si>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</si>
  <si>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</si>
  <si>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</si>
  <si>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</si>
  <si>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</si>
  <si>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</si>
  <si>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</si>
  <si>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</si>
  <si>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</si>
  <si>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</si>
  <si>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</si>
  <si>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</si>
  <si>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</si>
  <si>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</si>
  <si>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</si>
  <si>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</si>
  <si>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</si>
  <si>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</si>
  <si>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</si>
  <si>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</si>
  <si>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</si>
  <si>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</si>
  <si>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</si>
  <si>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</si>
  <si>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</si>
  <si>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</si>
  <si>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</si>
  <si>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</si>
  <si>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</si>
  <si>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</si>
  <si>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</si>
  <si>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</si>
  <si>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</si>
  <si>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</si>
  <si>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</si>
  <si>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</si>
  <si>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</si>
  <si>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</si>
  <si>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</si>
  <si>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</si>
  <si>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</si>
  <si>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</si>
  <si>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</si>
  <si>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</si>
  <si>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</si>
  <si>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</si>
  <si>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</si>
  <si>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</si>
  <si>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</si>
  <si>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</si>
  <si>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</si>
  <si>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</si>
  <si>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</si>
  <si>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</si>
  <si>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</si>
  <si>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</si>
  <si>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</si>
  <si>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</si>
  <si>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</si>
  <si>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</si>
  <si>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</si>
  <si>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</si>
  <si>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</si>
  <si>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</si>
  <si>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</si>
  <si>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</si>
  <si>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</si>
  <si>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</si>
  <si>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</si>
  <si>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</si>
  <si>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</si>
  <si>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</si>
  <si>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</si>
  <si>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</si>
  <si>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</si>
  <si>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</si>
  <si>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</si>
  <si>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</si>
  <si>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</si>
  <si>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</si>
  <si>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</si>
  <si>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</si>
  <si>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</si>
  <si>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</si>
  <si>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</si>
  <si>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</si>
  <si>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</si>
  <si>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</si>
  <si>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</si>
  <si>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</si>
  <si>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</si>
  <si>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</si>
  <si>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</si>
  <si>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</si>
  <si>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</si>
  <si>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</si>
  <si>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</si>
  <si>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</si>
  <si>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</si>
  <si>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</si>
  <si>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</si>
  <si>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</si>
  <si>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</si>
  <si>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</si>
  <si>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</si>
  <si>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</si>
  <si>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</si>
  <si>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</si>
  <si>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</si>
  <si>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</si>
  <si>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</si>
  <si>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</si>
  <si>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</si>
  <si>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</si>
  <si>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</si>
  <si>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</si>
  <si>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</si>
  <si>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</si>
  <si>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</si>
  <si>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</si>
  <si>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</si>
  <si>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</si>
  <si>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</si>
  <si>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</si>
  <si>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</si>
  <si>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</si>
  <si>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</si>
  <si>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</si>
  <si>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</si>
  <si>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</si>
  <si>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</si>
  <si>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</si>
  <si>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</si>
  <si>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</si>
  <si>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</si>
  <si>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</si>
  <si>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</si>
  <si>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</si>
  <si>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</si>
  <si>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</si>
  <si>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</si>
  <si>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</si>
  <si>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</si>
  <si>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</si>
  <si>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</si>
  <si>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</si>
  <si>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</si>
  <si>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</si>
  <si>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</si>
  <si>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</si>
  <si>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</si>
  <si>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</si>
  <si>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</si>
  <si>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</si>
  <si>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</si>
  <si>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</si>
  <si>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</si>
  <si>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</si>
  <si>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</si>
  <si>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</si>
  <si>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</si>
  <si>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</si>
  <si>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</si>
  <si>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</si>
  <si>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</si>
  <si>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</si>
  <si>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</si>
  <si>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</si>
  <si>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</si>
  <si>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</si>
  <si>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</si>
  <si>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</si>
  <si>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</si>
  <si>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</si>
  <si>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</si>
  <si>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</si>
  <si>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</si>
  <si>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</si>
  <si>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</si>
  <si>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</si>
  <si>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</si>
  <si>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</si>
  <si>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</si>
  <si>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</si>
  <si>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</si>
  <si>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</si>
  <si>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</si>
  <si>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</si>
  <si>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</si>
  <si>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</si>
  <si>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</si>
  <si>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</si>
  <si>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</si>
  <si>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</si>
  <si>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</si>
  <si>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</si>
  <si>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</si>
  <si>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</si>
  <si>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</si>
  <si>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</si>
  <si>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</si>
  <si>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</si>
  <si>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</si>
  <si>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</si>
  <si>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</si>
  <si>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</si>
  <si>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</si>
  <si>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</si>
  <si>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</si>
  <si>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</si>
  <si>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</si>
  <si>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</si>
  <si>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</si>
  <si>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</si>
  <si>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</si>
  <si>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</si>
  <si>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</si>
  <si>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</si>
  <si>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</si>
  <si>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</si>
  <si>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</si>
  <si>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</si>
  <si>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</si>
  <si>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</si>
  <si>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</si>
  <si>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</si>
  <si>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</si>
  <si>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</si>
  <si>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</si>
  <si>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</si>
  <si>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</si>
  <si>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</si>
  <si>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</si>
  <si>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</si>
  <si>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</si>
  <si>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</si>
  <si>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</si>
  <si>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</si>
  <si>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</si>
  <si>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</si>
  <si>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</si>
  <si>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</si>
  <si>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</si>
  <si>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</si>
  <si>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</si>
  <si>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</si>
  <si>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</si>
  <si>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</si>
  <si>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</si>
  <si>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</si>
  <si>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</si>
  <si>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</si>
  <si>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</si>
  <si>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</si>
  <si>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</si>
  <si>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</si>
  <si>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</si>
  <si>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</si>
  <si>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</si>
  <si>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</si>
  <si>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</si>
  <si>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</si>
  <si>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</si>
  <si>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</si>
  <si>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</si>
  <si>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</si>
  <si>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</si>
  <si>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</si>
  <si>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</si>
  <si>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</si>
  <si>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</si>
  <si>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</si>
  <si>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</si>
  <si>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</si>
  <si>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</si>
  <si>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</si>
  <si>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</si>
  <si>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</si>
  <si>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</si>
  <si>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</si>
  <si>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</si>
  <si>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</si>
  <si>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</si>
  <si>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</si>
  <si>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</si>
  <si>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</si>
  <si>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</si>
  <si>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</si>
  <si>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</si>
  <si>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</si>
  <si>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</si>
  <si>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</si>
  <si>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</si>
  <si>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</si>
  <si>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</si>
  <si>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</si>
  <si>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</si>
  <si>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</si>
  <si>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</si>
  <si>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</si>
  <si>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</si>
  <si>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</si>
  <si>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</si>
  <si>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</si>
  <si>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</si>
  <si>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</si>
  <si>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</si>
  <si>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</si>
  <si>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</si>
  <si>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</si>
  <si>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</si>
  <si>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</si>
  <si>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</si>
  <si>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</si>
  <si>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</si>
  <si>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</si>
  <si>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</si>
  <si>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</si>
  <si>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</si>
  <si>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</si>
  <si>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</si>
  <si>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</si>
  <si>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</si>
  <si>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</si>
  <si>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</si>
  <si>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</si>
  <si>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</si>
  <si>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</si>
  <si>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</si>
  <si>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</si>
  <si>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</si>
  <si>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</si>
  <si>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</si>
  <si>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</si>
  <si>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</si>
  <si>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</si>
  <si>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</si>
  <si>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</si>
  <si>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</si>
  <si>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</si>
  <si>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</si>
  <si>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</si>
  <si>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</si>
  <si>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</si>
  <si>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</si>
  <si>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</si>
  <si>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</si>
  <si>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</si>
  <si>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</si>
  <si>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</si>
  <si>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</si>
  <si>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</si>
  <si>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</si>
  <si>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</si>
  <si>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</si>
  <si>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</si>
  <si>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</si>
  <si>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</si>
  <si>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</si>
  <si>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</si>
  <si>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</si>
  <si>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</si>
  <si>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</si>
  <si>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</si>
  <si>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</si>
  <si>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</si>
  <si>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</si>
  <si>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</si>
  <si>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</si>
  <si>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</si>
  <si>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</si>
  <si>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</si>
  <si>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</si>
  <si>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</si>
  <si>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</si>
  <si>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</si>
  <si>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</si>
  <si>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</si>
  <si>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</si>
  <si>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</si>
  <si>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</si>
  <si>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</si>
  <si>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</si>
  <si>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</si>
  <si>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</si>
  <si>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</si>
  <si>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</si>
  <si>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</si>
  <si>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</si>
  <si>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</si>
  <si>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</si>
  <si>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</si>
  <si>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</si>
  <si>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</si>
  <si>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</si>
  <si>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</si>
  <si>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</si>
  <si>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</si>
  <si>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</si>
  <si>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</si>
  <si>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</si>
  <si>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</si>
  <si>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</si>
  <si>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</si>
  <si>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</si>
  <si>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</si>
  <si>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</si>
  <si>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</si>
  <si>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</si>
  <si>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</si>
  <si>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</si>
  <si>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</si>
  <si>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</si>
  <si>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</si>
  <si>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</si>
  <si>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</si>
  <si>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</si>
  <si>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</si>
  <si>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</si>
  <si>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</si>
  <si>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</si>
  <si>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</si>
  <si>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</si>
  <si>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</si>
  <si>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</si>
  <si>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</si>
  <si>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</si>
  <si>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</si>
  <si>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</si>
  <si>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</si>
  <si>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</si>
  <si>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</si>
  <si>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</si>
  <si>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</si>
  <si>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</si>
  <si>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</si>
  <si>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</si>
  <si>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</si>
  <si>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</si>
  <si>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</si>
  <si>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</si>
  <si>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</si>
  <si>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</si>
  <si>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</si>
  <si>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</si>
  <si>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</si>
  <si>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</si>
  <si>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</si>
  <si>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</si>
  <si>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</si>
  <si>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</si>
  <si>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</si>
  <si>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</si>
  <si>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</si>
  <si>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</si>
  <si>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</si>
  <si>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</si>
  <si>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</si>
  <si>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</si>
  <si>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</si>
  <si>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</si>
  <si>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</si>
  <si>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</si>
  <si>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</si>
  <si>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</si>
  <si>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</si>
  <si>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</si>
  <si>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</si>
  <si>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</si>
  <si>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</si>
  <si>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</si>
  <si>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</si>
  <si>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</si>
  <si>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</si>
  <si>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</si>
  <si>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</si>
  <si>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</si>
  <si>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</si>
  <si>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</si>
  <si>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</si>
  <si>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</si>
  <si>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</si>
  <si>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</si>
  <si>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</si>
  <si>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</si>
  <si>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</si>
  <si>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</si>
  <si>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</si>
  <si>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</si>
  <si>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</si>
  <si>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</si>
  <si>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</si>
  <si>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</si>
  <si>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</si>
  <si>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</si>
  <si>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</si>
  <si>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</si>
  <si>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</si>
  <si>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</si>
  <si>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</si>
  <si>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</si>
  <si>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</si>
  <si>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</si>
  <si>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</si>
  <si>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</si>
  <si>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</si>
  <si>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</si>
  <si>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</si>
  <si>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</si>
  <si>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</si>
  <si>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</si>
  <si>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</si>
  <si>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</si>
  <si>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</si>
  <si>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</si>
  <si>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</si>
  <si>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</si>
  <si>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</si>
  <si>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</si>
  <si>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</si>
  <si>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</si>
  <si>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</si>
  <si>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</si>
  <si>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</si>
  <si>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</si>
  <si>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</si>
  <si>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</si>
  <si>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</si>
  <si>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</si>
  <si>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</si>
  <si>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</si>
  <si>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</si>
  <si>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</si>
  <si>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</si>
  <si>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</si>
  <si>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</si>
  <si>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</si>
  <si>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</si>
  <si>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</si>
  <si>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</si>
  <si>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</si>
  <si>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</si>
  <si>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</si>
  <si>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</si>
  <si>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</si>
  <si>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</si>
  <si>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</si>
  <si>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</si>
  <si>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</si>
  <si>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</si>
  <si>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</si>
  <si>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</si>
  <si>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</si>
  <si>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</si>
  <si>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</si>
  <si>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</si>
  <si>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</si>
  <si>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</si>
  <si>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</si>
  <si>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</si>
  <si>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</si>
  <si>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</si>
  <si>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</si>
  <si>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</si>
  <si>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</si>
  <si>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</si>
  <si>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</si>
  <si>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</si>
  <si>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</si>
  <si>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</si>
  <si>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</si>
  <si>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</si>
  <si>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</si>
  <si>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</si>
  <si>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</si>
  <si>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</si>
  <si>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</si>
  <si>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</si>
  <si>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</si>
  <si>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</si>
  <si>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</si>
  <si>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</si>
  <si>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</si>
  <si>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</si>
  <si>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</si>
  <si>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</si>
  <si>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</si>
  <si>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</si>
  <si>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</si>
  <si>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</si>
  <si>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</si>
  <si>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</si>
  <si>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</si>
  <si>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</si>
  <si>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</si>
  <si>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</si>
  <si>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</si>
  <si>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</si>
  <si>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</si>
  <si>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</si>
  <si>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</si>
  <si>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</si>
  <si>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</si>
  <si>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</si>
  <si>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</si>
  <si>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</si>
  <si>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</si>
  <si>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</si>
  <si>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</si>
  <si>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</si>
  <si>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</si>
  <si>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</si>
  <si>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</si>
  <si>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</si>
  <si>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</si>
  <si>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</si>
  <si>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</si>
  <si>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</si>
  <si>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</si>
  <si>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</si>
  <si>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</si>
  <si>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</si>
  <si>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</si>
  <si>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</si>
  <si>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</si>
  <si>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</si>
  <si>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</si>
  <si>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</si>
  <si>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</si>
  <si>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</si>
  <si>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</si>
  <si>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</si>
  <si>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</si>
  <si>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</si>
  <si>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</si>
  <si>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</si>
  <si>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</si>
  <si>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</si>
  <si>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</si>
  <si>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</si>
  <si>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</si>
  <si>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</si>
  <si>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</si>
  <si>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</si>
  <si>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</si>
  <si>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</si>
  <si>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</si>
  <si>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</si>
  <si>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</si>
  <si>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</si>
  <si>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</si>
  <si>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</si>
  <si>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</si>
  <si>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</si>
  <si>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</si>
  <si>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</si>
  <si>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</si>
  <si>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</si>
  <si>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</si>
  <si>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</si>
  <si>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</si>
  <si>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</si>
  <si>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</si>
  <si>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</si>
  <si>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</si>
  <si>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</si>
  <si>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</si>
  <si>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</si>
  <si>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</si>
  <si>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</si>
  <si>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</si>
  <si>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</si>
  <si>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</si>
  <si>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</si>
  <si>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</si>
  <si>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</si>
  <si>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</si>
  <si>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</si>
  <si>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</si>
  <si>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</si>
  <si>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</si>
  <si>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</si>
  <si>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</si>
  <si>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</si>
  <si>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</si>
  <si>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</si>
  <si>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</si>
  <si>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</si>
  <si>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</si>
  <si>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</si>
  <si>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</si>
  <si>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</si>
  <si>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</si>
  <si>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</si>
  <si>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</si>
  <si>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</si>
  <si>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</si>
  <si>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</si>
  <si>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</si>
  <si>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</si>
  <si>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</si>
  <si>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</si>
  <si>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</si>
  <si>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</si>
  <si>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</si>
  <si>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</si>
  <si>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</si>
  <si>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</si>
  <si>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</si>
  <si>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</si>
  <si>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</si>
  <si>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</si>
  <si>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</si>
  <si>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</si>
  <si>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</si>
  <si>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</si>
  <si>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</si>
  <si>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</si>
  <si>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</si>
  <si>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</si>
  <si>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</si>
  <si>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</si>
  <si>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</si>
  <si>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</si>
  <si>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</si>
  <si>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</si>
  <si>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</si>
  <si>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</si>
  <si>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</si>
  <si>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</si>
  <si>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</si>
  <si>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</si>
  <si>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</si>
  <si>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</si>
  <si>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</si>
  <si>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</si>
  <si>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</si>
  <si>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</si>
  <si>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</si>
  <si>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</si>
  <si>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</si>
  <si>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</si>
  <si>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</si>
  <si>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</si>
  <si>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</si>
  <si>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</si>
  <si>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</si>
  <si>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</si>
  <si>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</si>
  <si>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</si>
  <si>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</si>
  <si>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</si>
  <si>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</si>
  <si>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</si>
  <si>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</si>
  <si>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</si>
  <si>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</si>
  <si>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</si>
  <si>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</si>
  <si>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</si>
  <si>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</si>
  <si>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</si>
  <si>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</si>
  <si>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</si>
  <si>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</si>
  <si>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</si>
  <si>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</si>
  <si>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</si>
  <si>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</si>
  <si>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</si>
  <si>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</si>
  <si>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</si>
  <si>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</si>
  <si>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</si>
  <si>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</si>
  <si>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</si>
  <si>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</si>
  <si>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</si>
  <si>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</si>
  <si>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</si>
  <si>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</si>
  <si>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</si>
  <si>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</si>
  <si>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</si>
  <si>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</si>
  <si>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</si>
  <si>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</si>
  <si>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</si>
  <si>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</si>
  <si>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</si>
  <si>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</si>
  <si>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</si>
  <si>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</si>
  <si>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</si>
  <si>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</si>
  <si>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</si>
  <si>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</si>
  <si>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</si>
  <si>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</si>
  <si>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</si>
  <si>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</si>
  <si>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</si>
  <si>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</si>
  <si>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</si>
  <si>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</si>
  <si>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</si>
  <si>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</si>
  <si>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</si>
  <si>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</si>
  <si>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</si>
  <si>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</si>
  <si>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</si>
  <si>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</si>
  <si>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</si>
  <si>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</si>
  <si>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</si>
  <si>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</si>
  <si>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</si>
  <si>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</si>
  <si>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</si>
  <si>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</si>
  <si>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</si>
  <si>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</si>
  <si>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</si>
  <si>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</si>
  <si>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</si>
  <si>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</si>
  <si>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</si>
  <si>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</si>
  <si>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</si>
  <si>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</si>
  <si>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</si>
  <si>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</si>
  <si>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</si>
  <si>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</si>
  <si>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</si>
  <si>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</si>
  <si>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</si>
  <si>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</si>
  <si>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</si>
  <si>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</si>
  <si>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</si>
  <si>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</si>
  <si>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</si>
  <si>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</si>
  <si>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</si>
  <si>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</si>
  <si>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</si>
  <si>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</si>
  <si>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</si>
  <si>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</si>
  <si>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</si>
  <si>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</si>
  <si>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</si>
  <si>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</si>
  <si>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</si>
  <si>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</si>
  <si>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</si>
  <si>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</si>
  <si>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</si>
  <si>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</si>
  <si>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</si>
  <si>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</si>
  <si>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</si>
  <si>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</si>
  <si>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</si>
  <si>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</si>
  <si>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</si>
  <si>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</si>
  <si>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</si>
  <si>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</si>
  <si>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</si>
  <si>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</si>
  <si>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</si>
  <si>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</si>
  <si>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</si>
  <si>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</si>
  <si>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</si>
  <si>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</si>
  <si>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</si>
  <si>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</si>
  <si>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</si>
  <si>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</si>
  <si>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</si>
  <si>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</si>
  <si>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</si>
  <si>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</si>
  <si>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</si>
  <si>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</si>
  <si>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</si>
  <si>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</si>
  <si>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</si>
  <si>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</si>
  <si>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</si>
  <si>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</si>
  <si>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</si>
  <si>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</si>
  <si>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</si>
  <si>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</si>
  <si>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</si>
  <si>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</si>
  <si>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</si>
  <si>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</si>
  <si>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</si>
  <si>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</si>
  <si>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</si>
  <si>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</si>
  <si>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</si>
  <si>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</si>
  <si>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</si>
  <si>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</si>
  <si>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</si>
  <si>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</si>
  <si>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</si>
  <si>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</si>
  <si>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</si>
  <si>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</si>
  <si>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</si>
  <si>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</si>
  <si>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</si>
  <si>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</si>
  <si>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</si>
  <si>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</si>
  <si>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</si>
  <si>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</si>
  <si>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</si>
  <si>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</si>
  <si>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</si>
  <si>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</si>
  <si>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</si>
  <si>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</si>
  <si>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</si>
  <si>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</si>
  <si>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</si>
  <si>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</si>
  <si>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</si>
  <si>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</si>
  <si>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</si>
  <si>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</si>
  <si>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</si>
  <si>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</si>
  <si>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</si>
  <si>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</si>
  <si>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</si>
  <si>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</si>
  <si>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</si>
  <si>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</si>
  <si>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</si>
  <si>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</si>
  <si>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</si>
  <si>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</si>
  <si>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</si>
  <si>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</si>
  <si>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</si>
  <si>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</si>
  <si>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</si>
  <si>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</si>
  <si>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</si>
  <si>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</si>
  <si>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</si>
  <si>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</si>
  <si>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</si>
  <si>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</si>
  <si>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</si>
  <si>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</si>
  <si>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</si>
  <si>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</si>
  <si>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</si>
  <si>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</si>
  <si>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</si>
  <si>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</si>
  <si>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</si>
  <si>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</si>
  <si>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</si>
  <si>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</si>
  <si>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</si>
  <si>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</si>
  <si>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</si>
  <si>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</si>
  <si>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</si>
  <si>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</si>
  <si>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</si>
  <si>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</si>
  <si>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</si>
  <si>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</si>
  <si>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</si>
  <si>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</si>
  <si>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</si>
  <si>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</si>
  <si>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</si>
  <si>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</si>
  <si>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</si>
  <si>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</si>
  <si>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</si>
  <si>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</si>
  <si>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</si>
  <si>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</si>
  <si>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</si>
  <si>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</si>
  <si>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</si>
  <si>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</si>
  <si>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</si>
  <si>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</si>
  <si>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</si>
  <si>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</si>
  <si>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</si>
  <si>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</si>
  <si>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</si>
  <si>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</si>
  <si>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</si>
  <si>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</si>
  <si>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</si>
  <si>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</si>
  <si>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</si>
  <si>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</si>
  <si>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</si>
  <si>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</si>
  <si>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</si>
  <si>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</si>
  <si>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</si>
  <si>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</si>
  <si>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</si>
  <si>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</si>
  <si>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</si>
  <si>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</si>
  <si>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</si>
  <si>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</si>
  <si>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</si>
  <si>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</si>
  <si>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</si>
  <si>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</si>
  <si>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</si>
  <si>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</si>
  <si>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</si>
  <si>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</si>
  <si>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</si>
  <si>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</si>
  <si>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</si>
  <si>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</si>
  <si>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</si>
  <si>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</si>
  <si>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</si>
  <si>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</si>
  <si>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</si>
  <si>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</si>
  <si>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</si>
  <si>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</si>
  <si>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</si>
  <si>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</si>
  <si>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</si>
  <si>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</si>
  <si>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</si>
  <si>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</si>
  <si>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</si>
  <si>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</si>
  <si>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</si>
  <si>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</si>
  <si>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</si>
  <si>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</si>
  <si>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</si>
  <si>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</si>
  <si>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</si>
  <si>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</si>
  <si>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</si>
  <si>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</si>
  <si>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</si>
  <si>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</si>
  <si>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</si>
  <si>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</si>
  <si>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</si>
  <si>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</si>
  <si>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</si>
  <si>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</si>
  <si>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</si>
  <si>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</si>
  <si>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</si>
  <si>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</si>
  <si>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</si>
  <si>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</si>
  <si>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</si>
  <si>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</si>
  <si>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</si>
  <si>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</si>
  <si>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</si>
  <si>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</si>
  <si>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</si>
  <si>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</si>
  <si>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</si>
  <si>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</si>
  <si>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</si>
  <si>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</si>
  <si>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</si>
  <si>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</si>
  <si>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</si>
  <si>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</si>
  <si>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</si>
  <si>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</si>
  <si>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</si>
  <si>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</si>
  <si>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</si>
  <si>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</si>
  <si>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</si>
  <si>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</si>
  <si>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</si>
  <si>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</si>
  <si>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</si>
  <si>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</si>
  <si>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</si>
  <si>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</si>
  <si>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</si>
  <si>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</si>
  <si>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</si>
  <si>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</si>
  <si>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</si>
  <si>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</si>
  <si>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</si>
  <si>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</si>
  <si>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</si>
  <si>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</si>
  <si>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</si>
  <si>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</si>
  <si>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</si>
  <si>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</si>
  <si>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</si>
  <si>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</si>
  <si>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</si>
  <si>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</si>
  <si>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</si>
  <si>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</si>
  <si>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</si>
  <si>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</si>
  <si>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</si>
  <si>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</si>
  <si>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</si>
  <si>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</si>
  <si>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</si>
  <si>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</si>
  <si>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</si>
  <si>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</si>
  <si>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</si>
  <si>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</si>
  <si>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</si>
  <si>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</si>
  <si>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</si>
  <si>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</si>
  <si>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</si>
  <si>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</si>
  <si>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</si>
  <si>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</si>
  <si>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</si>
  <si>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</si>
  <si>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</si>
  <si>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</si>
  <si>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</si>
  <si>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</si>
  <si>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</si>
  <si>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</si>
  <si>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</si>
  <si>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</si>
  <si>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</si>
  <si>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</si>
  <si>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</si>
  <si>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</si>
  <si>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</si>
  <si>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</si>
  <si>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</si>
  <si>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</si>
  <si>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</si>
  <si>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</si>
  <si>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</si>
  <si>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</si>
  <si>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</si>
  <si>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</si>
  <si>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</si>
  <si>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</si>
  <si>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</si>
  <si>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</si>
  <si>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</si>
  <si>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</si>
  <si>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</si>
  <si>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</si>
  <si>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</si>
  <si>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</si>
  <si>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</si>
  <si>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</si>
  <si>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</si>
  <si>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</si>
  <si>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</si>
  <si>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</si>
  <si>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</si>
  <si>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</si>
  <si>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</si>
  <si>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</si>
  <si>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</si>
  <si>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</si>
  <si>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</si>
  <si>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</si>
  <si>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</si>
  <si>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</si>
  <si>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</si>
  <si>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</si>
  <si>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</si>
  <si>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</si>
  <si>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</si>
  <si>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</si>
  <si>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</si>
  <si>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</si>
  <si>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</si>
  <si>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</si>
  <si>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</si>
  <si>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</si>
  <si>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</si>
  <si>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</si>
  <si>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</si>
  <si>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</si>
  <si>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</si>
  <si>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</si>
  <si>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</si>
  <si>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</si>
  <si>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</si>
  <si>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</si>
  <si>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</si>
  <si>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</si>
  <si>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</si>
  <si>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</si>
  <si>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</si>
  <si>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</si>
  <si>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</si>
  <si>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</si>
  <si>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</si>
  <si>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</si>
  <si>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</si>
  <si>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</si>
  <si>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</si>
  <si>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</si>
  <si>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</si>
  <si>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</si>
  <si>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</si>
  <si>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</si>
  <si>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</si>
  <si>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</si>
  <si>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</si>
  <si>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</si>
  <si>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</si>
  <si>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</si>
  <si>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</si>
  <si>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</si>
  <si>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</si>
  <si>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</si>
  <si>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</si>
  <si>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</si>
  <si>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</si>
  <si>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</si>
  <si>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</si>
  <si>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</si>
  <si>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</si>
  <si>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</si>
  <si>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</si>
  <si>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</si>
  <si>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</si>
  <si>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</si>
  <si>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</si>
  <si>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</si>
  <si>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</si>
  <si>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</si>
  <si>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</si>
  <si>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</si>
  <si>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</si>
  <si>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</si>
  <si>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</si>
  <si>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</si>
  <si>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</si>
  <si>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</si>
  <si>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</si>
  <si>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</si>
  <si>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</si>
  <si>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</si>
  <si>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</si>
  <si>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</si>
  <si>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</si>
  <si>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</si>
  <si>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</si>
  <si>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</si>
  <si>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</si>
  <si>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</si>
  <si>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</si>
  <si>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</si>
  <si>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</si>
  <si>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</si>
  <si>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</si>
  <si>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</si>
  <si>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</si>
  <si>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</si>
  <si>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</si>
  <si>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</si>
  <si>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</si>
  <si>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</si>
  <si>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</si>
  <si>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</si>
  <si>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</si>
  <si>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</si>
  <si>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</si>
  <si>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</si>
  <si>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</si>
  <si>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</si>
  <si>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</si>
  <si>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</si>
  <si>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</si>
  <si>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</si>
  <si>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</si>
  <si>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</si>
  <si>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</si>
  <si>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</si>
  <si>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</si>
  <si>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</si>
  <si>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</si>
  <si>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</si>
  <si>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</si>
  <si>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</si>
  <si>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</si>
  <si>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</si>
  <si>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</si>
  <si>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</si>
  <si>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</si>
  <si>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</si>
  <si>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</si>
  <si>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</si>
  <si>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</si>
  <si>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</si>
  <si>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</si>
  <si>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</si>
  <si>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</si>
  <si>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</si>
  <si>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</si>
  <si>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</si>
  <si>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</si>
  <si>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</si>
  <si>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</si>
  <si>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</si>
  <si>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</si>
  <si>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</si>
  <si>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</si>
  <si>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</si>
  <si>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</si>
  <si>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</si>
  <si>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</si>
  <si>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</si>
  <si>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</si>
  <si>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</si>
  <si>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</si>
  <si>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</si>
  <si>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</si>
  <si>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</si>
  <si>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</si>
  <si>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</si>
  <si>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</si>
  <si>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</si>
  <si>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</si>
  <si>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</si>
  <si>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</si>
  <si>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</si>
  <si>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</si>
  <si>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</si>
  <si>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</si>
  <si>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</si>
  <si>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</si>
  <si>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</si>
  <si>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</si>
  <si>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</si>
  <si>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</si>
  <si>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</si>
  <si>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</si>
  <si>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</si>
  <si>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</si>
  <si>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</si>
  <si>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</si>
  <si>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</si>
  <si>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</si>
  <si>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</si>
  <si>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</si>
  <si>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</si>
  <si>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</si>
  <si>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</si>
  <si>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</si>
  <si>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</si>
  <si>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</si>
  <si>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</si>
  <si>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</si>
  <si>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</si>
  <si>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</si>
  <si>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</si>
  <si>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</si>
  <si>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</si>
  <si>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</si>
  <si>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</si>
  <si>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</si>
  <si>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</si>
  <si>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</si>
  <si>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</si>
  <si>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</si>
  <si>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</si>
  <si>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</si>
  <si>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</si>
  <si>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</si>
  <si>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</si>
  <si>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</si>
  <si>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</si>
  <si>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</si>
  <si>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</si>
  <si>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</si>
  <si>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</si>
  <si>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</si>
  <si>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</si>
  <si>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</si>
  <si>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</si>
  <si>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</si>
  <si>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</si>
  <si>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</si>
  <si>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</si>
  <si>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</si>
  <si>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</si>
  <si>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</si>
  <si>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</si>
  <si>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</si>
  <si>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</si>
  <si>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</si>
  <si>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</si>
  <si>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</si>
  <si>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</si>
  <si>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</si>
  <si>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</si>
  <si>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</si>
  <si>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</si>
  <si>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</si>
  <si>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</si>
  <si>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</si>
  <si>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</si>
  <si>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</si>
  <si>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</si>
  <si>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</si>
  <si>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</si>
  <si>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</si>
  <si>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</si>
  <si>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</si>
  <si>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</si>
  <si>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</si>
  <si>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</si>
  <si>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</si>
  <si>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</si>
  <si>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</si>
  <si>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</si>
  <si>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</si>
  <si>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</si>
  <si>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</si>
  <si>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</si>
  <si>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</si>
  <si>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</si>
  <si>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</si>
  <si>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</si>
  <si>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</si>
  <si>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</si>
  <si>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</si>
  <si>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</si>
  <si>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</si>
  <si>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</si>
  <si>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</si>
  <si>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</si>
  <si>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</si>
  <si>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</si>
  <si>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</si>
  <si>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</si>
  <si>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</si>
  <si>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</si>
  <si>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</si>
  <si>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</si>
  <si>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</si>
  <si>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</si>
  <si>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</si>
  <si>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</si>
  <si>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</si>
  <si>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</si>
  <si>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</si>
  <si>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</si>
  <si>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</si>
  <si>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</si>
  <si>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</si>
  <si>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</si>
  <si>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</si>
  <si>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</si>
  <si>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</si>
  <si>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</si>
  <si>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</si>
  <si>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</si>
  <si>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</si>
  <si>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</si>
  <si>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</si>
  <si>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</si>
  <si>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</si>
  <si>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</si>
  <si>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</si>
  <si>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</si>
  <si>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</si>
  <si>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</si>
  <si>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</si>
  <si>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</si>
  <si>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</si>
  <si>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</si>
  <si>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</si>
  <si>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</si>
  <si>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</si>
  <si>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</si>
  <si>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</si>
  <si>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</si>
  <si>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</si>
  <si>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</si>
  <si>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</si>
  <si>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</si>
  <si>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</si>
  <si>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</si>
  <si>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</si>
  <si>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</si>
  <si>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</si>
  <si>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</si>
  <si>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</si>
  <si>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</si>
  <si>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</si>
  <si>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</si>
  <si>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</si>
  <si>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</si>
  <si>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</si>
  <si>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</si>
  <si>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</si>
  <si>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</si>
  <si>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</si>
  <si>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</si>
  <si>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</si>
  <si>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</si>
  <si>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</si>
  <si>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</si>
  <si>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</si>
  <si>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</si>
  <si>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</si>
  <si>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</si>
  <si>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</si>
  <si>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</si>
  <si>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</si>
  <si>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</si>
  <si>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</si>
  <si>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</si>
  <si>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</si>
  <si>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</si>
  <si>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</si>
  <si>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</si>
  <si>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</si>
  <si>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</si>
  <si>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</si>
  <si>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</si>
  <si>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</si>
  <si>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</si>
  <si>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</si>
  <si>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</si>
  <si>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</si>
  <si>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</si>
  <si>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</si>
  <si>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</si>
  <si>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</si>
  <si>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</si>
  <si>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</si>
  <si>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</si>
  <si>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</si>
  <si>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</si>
  <si>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</si>
  <si>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</si>
  <si>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</si>
  <si>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</si>
  <si>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</si>
  <si>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</si>
  <si>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</si>
  <si>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</si>
  <si>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</si>
  <si>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</si>
  <si>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</si>
  <si>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</si>
  <si>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</si>
  <si>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</si>
  <si>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</si>
  <si>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</si>
  <si>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</si>
  <si>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</si>
  <si>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</si>
  <si>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</si>
  <si>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</si>
  <si>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</si>
  <si>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</si>
  <si>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</si>
  <si>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</si>
  <si>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</si>
  <si>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</si>
  <si>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</si>
  <si>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</si>
  <si>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</si>
  <si>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</si>
  <si>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</si>
  <si>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</si>
  <si>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</si>
  <si>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</si>
  <si>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</si>
  <si>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</si>
  <si>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</si>
  <si>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</si>
  <si>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</si>
  <si>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</si>
  <si>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</si>
  <si>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</si>
  <si>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</si>
  <si>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</si>
  <si>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</si>
  <si>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</si>
  <si>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</si>
  <si>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</si>
  <si>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</si>
  <si>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</si>
  <si>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</si>
  <si>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</si>
  <si>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</si>
  <si>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</si>
  <si>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</si>
  <si>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</si>
  <si>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</si>
  <si>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</si>
  <si>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</si>
  <si>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</si>
  <si>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</si>
  <si>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</si>
  <si>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</si>
  <si>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</si>
  <si>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</si>
  <si>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</si>
  <si>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</si>
  <si>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</si>
  <si>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</si>
  <si>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</si>
  <si>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</si>
  <si>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</si>
  <si>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</si>
  <si>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</si>
  <si>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</si>
  <si>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</si>
  <si>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</si>
  <si>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</si>
  <si>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</si>
  <si>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</si>
  <si>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</si>
  <si>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</si>
  <si>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</si>
  <si>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</si>
  <si>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</si>
  <si>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</si>
  <si>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</si>
  <si>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</si>
  <si>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</si>
  <si>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</si>
  <si>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</si>
  <si>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</si>
  <si>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</si>
  <si>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</si>
  <si>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</si>
  <si>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</si>
  <si>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</si>
  <si>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</si>
  <si>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</si>
  <si>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</si>
  <si>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</si>
  <si>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</si>
  <si>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</si>
  <si>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</si>
  <si>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</si>
  <si>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</si>
  <si>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</si>
  <si>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</si>
  <si>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</si>
  <si>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</si>
  <si>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</si>
  <si>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</si>
  <si>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</si>
  <si>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</si>
  <si>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</si>
  <si>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</si>
  <si>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</si>
  <si>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</si>
  <si>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</si>
  <si>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</si>
  <si>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</si>
  <si>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</si>
  <si>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</si>
  <si>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</si>
  <si>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</si>
  <si>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</si>
  <si>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</si>
  <si>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</si>
  <si>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</si>
  <si>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</si>
  <si>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</si>
  <si>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</si>
  <si>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</si>
  <si>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</si>
  <si>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</si>
  <si>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</si>
  <si>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</si>
  <si>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</si>
  <si>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</si>
  <si>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</si>
  <si>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</si>
  <si>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</si>
  <si>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</si>
  <si>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</si>
  <si>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</si>
  <si>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</si>
  <si>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</si>
  <si>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</si>
  <si>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</si>
  <si>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</si>
  <si>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</si>
  <si>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</si>
  <si>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</si>
  <si>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</si>
  <si>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</si>
  <si>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</si>
  <si>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</si>
  <si>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</si>
  <si>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</si>
  <si>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</si>
  <si>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</si>
  <si>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</si>
  <si>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</si>
  <si>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</si>
  <si>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</si>
  <si>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</si>
  <si>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</si>
  <si>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</si>
  <si>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</si>
  <si>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</si>
  <si>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</si>
  <si>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</si>
  <si>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</si>
  <si>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</si>
  <si>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</si>
  <si>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</si>
  <si>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</si>
  <si>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</si>
  <si>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</si>
  <si>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</si>
  <si>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</si>
  <si>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</si>
  <si>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</si>
  <si>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</si>
  <si>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</si>
  <si>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</si>
  <si>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</si>
  <si>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</si>
  <si>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</si>
  <si>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</si>
  <si>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</si>
  <si>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</si>
  <si>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</si>
  <si>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</si>
  <si>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</si>
  <si>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</si>
  <si>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</si>
  <si>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</si>
  <si>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</si>
  <si>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</si>
  <si>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</si>
  <si>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</si>
  <si>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</si>
  <si>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</si>
  <si>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</si>
  <si>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</si>
  <si>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</si>
  <si>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</si>
  <si>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</si>
  <si>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</si>
  <si>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</si>
  <si>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</si>
  <si>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</si>
  <si>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</si>
  <si>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</si>
  <si>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</si>
  <si>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</si>
  <si>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</si>
  <si>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</si>
  <si>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</si>
  <si>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</si>
  <si>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</si>
  <si>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</si>
  <si>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</si>
  <si>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</si>
  <si>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</si>
  <si>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</si>
  <si>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</si>
  <si>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</si>
  <si>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</si>
  <si>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</si>
  <si>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</si>
  <si>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</si>
  <si>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</si>
  <si>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</si>
  <si>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</si>
  <si>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</si>
  <si>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</si>
  <si>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</si>
  <si>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</si>
  <si>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</si>
  <si>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</si>
  <si>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</si>
  <si>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</si>
  <si>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</si>
  <si>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</si>
  <si>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</si>
  <si>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</si>
  <si>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</si>
  <si>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</si>
  <si>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</si>
  <si>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</si>
  <si>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</si>
  <si>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</si>
  <si>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</si>
  <si>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</si>
  <si>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</si>
  <si>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</si>
  <si>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</si>
  <si>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</si>
  <si>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</si>
  <si>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</si>
  <si>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</si>
  <si>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</si>
  <si>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</si>
  <si>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</si>
  <si>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</si>
  <si>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</si>
  <si>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</si>
  <si>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</si>
  <si>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</si>
  <si>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</si>
  <si>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</si>
  <si>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</si>
  <si>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</si>
  <si>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</si>
  <si>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</si>
  <si>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</si>
  <si>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</si>
  <si>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</si>
  <si>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</si>
  <si>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</si>
  <si>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</si>
  <si>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</si>
  <si>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</si>
  <si>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</si>
  <si>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</si>
  <si>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</si>
  <si>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</si>
  <si>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</si>
  <si>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</si>
  <si>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</si>
  <si>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</si>
  <si>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</si>
  <si>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</si>
  <si>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</si>
  <si>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</si>
  <si>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</si>
  <si>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</si>
  <si>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</si>
  <si>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</si>
  <si>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</si>
  <si>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</si>
  <si>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</si>
  <si>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</si>
  <si>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</si>
  <si>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</si>
  <si>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</si>
  <si>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</si>
  <si>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</si>
  <si>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</si>
  <si>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</si>
  <si>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</si>
  <si>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</si>
  <si>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</si>
  <si>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</si>
  <si>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</si>
  <si>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</si>
  <si>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</si>
  <si>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</si>
  <si>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</si>
  <si>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</si>
  <si>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</si>
  <si>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</si>
  <si>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</si>
  <si>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</si>
  <si>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</si>
  <si>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</si>
  <si>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</si>
  <si>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</si>
  <si>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</si>
  <si>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</si>
  <si>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</si>
  <si>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</si>
  <si>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</si>
  <si>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</si>
  <si>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</si>
  <si>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</si>
  <si>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</si>
  <si>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</si>
  <si>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</si>
  <si>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</si>
  <si>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</si>
  <si>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</si>
  <si>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</si>
  <si>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</si>
  <si>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</si>
  <si>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</si>
  <si>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</si>
  <si>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</si>
  <si>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</si>
  <si>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</si>
  <si>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</si>
  <si>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</si>
  <si>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</si>
  <si>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</si>
  <si>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</si>
  <si>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</si>
  <si>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</si>
  <si>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</si>
  <si>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</si>
  <si>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</si>
  <si>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</si>
  <si>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</si>
  <si>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</si>
  <si>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</si>
  <si>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</si>
  <si>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</si>
  <si>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</si>
  <si>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</si>
  <si>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</si>
  <si>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</si>
  <si>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</si>
  <si>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</si>
  <si>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</si>
  <si>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</si>
  <si>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</si>
  <si>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</si>
  <si>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</si>
  <si>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</si>
  <si>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</si>
  <si>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</si>
  <si>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</si>
  <si>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</si>
  <si>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</si>
  <si>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</si>
  <si>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</si>
  <si>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</si>
  <si>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</si>
  <si>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</si>
  <si>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</si>
  <si>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</si>
  <si>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</si>
  <si>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</si>
  <si>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</si>
  <si>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</si>
  <si>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</si>
  <si>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</si>
  <si>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</si>
  <si>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</si>
  <si>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</si>
  <si>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</si>
  <si>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</si>
  <si>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</si>
  <si>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</si>
  <si>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</si>
  <si>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</si>
  <si>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</si>
  <si>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</si>
  <si>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</si>
  <si>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</si>
  <si>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</si>
  <si>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</si>
  <si>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</si>
  <si>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</si>
  <si>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</si>
  <si>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</si>
  <si>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</si>
  <si>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</si>
  <si>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</si>
  <si>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</si>
  <si>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</si>
  <si>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</si>
  <si>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</si>
  <si>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</si>
  <si>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</si>
  <si>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</si>
  <si>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</si>
  <si>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</si>
  <si>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</si>
  <si>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</si>
  <si>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</si>
  <si>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</si>
  <si>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</si>
  <si>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</si>
  <si>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</si>
  <si>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</si>
  <si>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</si>
  <si>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</si>
  <si>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</si>
  <si>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</si>
  <si>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</si>
  <si>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</si>
  <si>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</si>
  <si>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</si>
  <si>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</si>
  <si>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</si>
  <si>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</si>
  <si>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</si>
  <si>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</si>
  <si>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</si>
  <si>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</si>
  <si>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</si>
  <si>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</si>
  <si>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</si>
  <si>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</si>
  <si>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</si>
  <si>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</si>
  <si>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</si>
  <si>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</si>
  <si>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</si>
  <si>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</si>
  <si>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</si>
  <si>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</si>
  <si>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</si>
  <si>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</si>
  <si>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</si>
  <si>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</si>
  <si>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</si>
  <si>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</si>
  <si>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</si>
  <si>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</si>
  <si>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</si>
  <si>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</si>
  <si>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</si>
  <si>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</si>
  <si>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</si>
  <si>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</si>
  <si>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</si>
  <si>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</si>
  <si>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</si>
  <si>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</si>
  <si>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</si>
  <si>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</si>
  <si>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</si>
  <si>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</si>
  <si>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</si>
  <si>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</si>
  <si>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</si>
  <si>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</si>
  <si>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</si>
  <si>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</si>
  <si>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</si>
  <si>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</si>
  <si>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</si>
  <si>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</si>
  <si>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</si>
  <si>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</si>
  <si>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</si>
  <si>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</si>
  <si>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</si>
  <si>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</si>
  <si>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</si>
  <si>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</si>
  <si>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</si>
  <si>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</si>
  <si>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</si>
  <si>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</si>
  <si>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</si>
  <si>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</si>
  <si>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</si>
  <si>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</si>
  <si>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</si>
  <si>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</si>
  <si>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</si>
  <si>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</si>
  <si>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</si>
  <si>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</si>
  <si>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</si>
  <si>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</si>
  <si>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</si>
  <si>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</si>
  <si>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</si>
  <si>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</si>
  <si>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</si>
  <si>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</si>
  <si>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</si>
  <si>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</si>
  <si>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</si>
  <si>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</si>
  <si>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</si>
  <si>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</si>
  <si>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</si>
  <si>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</si>
  <si>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</si>
  <si>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</si>
  <si>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</si>
  <si>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</si>
  <si>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</si>
  <si>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</si>
  <si>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</si>
  <si>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</si>
  <si>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</si>
  <si>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</si>
  <si>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</si>
  <si>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</si>
  <si>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</si>
  <si>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</si>
  <si>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</si>
  <si>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</si>
  <si>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</si>
  <si>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</si>
  <si>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</si>
  <si>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</si>
  <si>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</si>
  <si>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</si>
  <si>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</si>
  <si>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</si>
  <si>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</si>
  <si>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</si>
  <si>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</si>
  <si>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</si>
  <si>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</si>
  <si>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</si>
  <si>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</si>
  <si>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</si>
  <si>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</si>
  <si>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</si>
  <si>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</si>
  <si>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</si>
  <si>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</si>
  <si>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</si>
  <si>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</si>
  <si>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</si>
  <si>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</si>
  <si>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</si>
  <si>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</si>
  <si>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</si>
  <si>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</si>
  <si>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</si>
  <si>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</si>
  <si>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</si>
  <si>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</si>
  <si>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</si>
  <si>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</si>
  <si>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</si>
  <si>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</si>
  <si>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</si>
  <si>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</si>
  <si>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</si>
  <si>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</si>
  <si>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</si>
  <si>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</si>
  <si>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</si>
  <si>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</si>
  <si>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</si>
  <si>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</si>
  <si>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</si>
  <si>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</si>
  <si>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</si>
  <si>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</si>
  <si>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</si>
  <si>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</si>
  <si>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</si>
  <si>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</si>
  <si>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</si>
  <si>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</si>
  <si>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</si>
  <si>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</si>
  <si>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</si>
  <si>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</si>
  <si>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</si>
  <si>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</si>
  <si>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</si>
  <si>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</si>
  <si>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</si>
  <si>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</si>
  <si>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</si>
  <si>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</si>
  <si>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</si>
  <si>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</si>
  <si>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</si>
  <si>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</si>
  <si>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</si>
  <si>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</si>
  <si>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</si>
  <si>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</si>
  <si>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</si>
  <si>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</si>
  <si>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</si>
  <si>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</si>
  <si>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</si>
  <si>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</si>
  <si>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</si>
  <si>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</si>
  <si>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</si>
  <si>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</si>
  <si>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</si>
  <si>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</si>
  <si>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</si>
  <si>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</si>
  <si>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</si>
  <si>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</si>
  <si>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</si>
  <si>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</si>
  <si>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</si>
  <si>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</si>
  <si>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</si>
  <si>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</si>
  <si>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</si>
  <si>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</si>
  <si>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</si>
  <si>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</si>
  <si>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</si>
  <si>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</si>
  <si>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</si>
  <si>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</si>
  <si>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</si>
  <si>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</si>
  <si>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</si>
  <si>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</si>
  <si>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</si>
  <si>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</si>
  <si>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</si>
  <si>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</si>
  <si>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</si>
  <si>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</si>
  <si>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</si>
  <si>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</si>
  <si>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</si>
  <si>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</si>
  <si>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</si>
  <si>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</si>
  <si>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</si>
  <si>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</si>
  <si>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</si>
  <si>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</si>
  <si>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</si>
  <si>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</si>
  <si>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</si>
  <si>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</si>
  <si>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</si>
  <si>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</si>
  <si>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</si>
  <si>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</si>
  <si>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</si>
  <si>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</si>
  <si>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</si>
  <si>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</si>
  <si>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</si>
  <si>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</si>
  <si>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</si>
  <si>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</si>
  <si>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</si>
  <si>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</si>
  <si>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</si>
  <si>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</si>
  <si>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</si>
  <si>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</si>
  <si>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</si>
  <si>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</si>
  <si>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</si>
  <si>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</si>
  <si>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</si>
  <si>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</si>
  <si>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</si>
  <si>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</si>
  <si>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</si>
  <si>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</si>
  <si>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</si>
  <si>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</si>
  <si>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</si>
  <si>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</si>
  <si>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</si>
  <si>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</si>
  <si>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</si>
  <si>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</si>
  <si>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</si>
  <si>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</si>
  <si>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</si>
  <si>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</si>
  <si>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</si>
  <si>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</si>
  <si>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</si>
  <si>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</si>
  <si>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</si>
  <si>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</si>
  <si>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</si>
  <si>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</si>
  <si>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</si>
  <si>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</si>
  <si>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</si>
  <si>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</si>
  <si>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</si>
  <si>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</si>
  <si>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</si>
  <si>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</si>
  <si>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</si>
  <si>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</si>
  <si>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</si>
  <si>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</si>
  <si>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</si>
  <si>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</si>
  <si>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</si>
  <si>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</si>
  <si>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</si>
  <si>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</si>
  <si>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</si>
  <si>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</si>
  <si>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</si>
  <si>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</si>
  <si>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</si>
  <si>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</si>
  <si>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</si>
  <si>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</si>
  <si>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</si>
  <si>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</si>
  <si>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</si>
  <si>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</si>
  <si>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</si>
  <si>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</si>
  <si>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</si>
  <si>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</si>
  <si>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</si>
  <si>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</si>
  <si>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</si>
  <si>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</si>
  <si>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</si>
  <si>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</si>
  <si>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</si>
  <si>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</si>
  <si>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</si>
  <si>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</si>
  <si>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</si>
  <si>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</si>
  <si>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</si>
  <si>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</si>
  <si>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</si>
  <si>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</si>
  <si>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</si>
  <si>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</si>
  <si>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</si>
  <si>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</si>
  <si>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</si>
  <si>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</si>
  <si>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</si>
  <si>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</si>
  <si>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</si>
  <si>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</si>
  <si>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</si>
  <si>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</si>
  <si>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</si>
  <si>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</si>
  <si>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</si>
  <si>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</si>
  <si>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</si>
  <si>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</si>
  <si>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</si>
  <si>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</si>
  <si>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</si>
  <si>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</si>
  <si>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</si>
  <si>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</si>
  <si>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</si>
  <si>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</si>
  <si>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</si>
  <si>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</si>
  <si>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</si>
  <si>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</si>
  <si>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</si>
  <si>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</si>
  <si>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</si>
  <si>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</si>
  <si>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</si>
  <si>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</si>
  <si>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</si>
  <si>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</si>
  <si>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</si>
  <si>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</si>
  <si>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</si>
  <si>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</si>
  <si>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</si>
  <si>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</si>
  <si>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</si>
  <si>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</si>
  <si>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</si>
  <si>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</si>
  <si>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</si>
  <si>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</si>
  <si>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</si>
  <si>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</si>
  <si>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</si>
  <si>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</si>
  <si>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</si>
  <si>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</si>
  <si>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</si>
  <si>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</si>
  <si>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</si>
  <si>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</si>
  <si>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</si>
  <si>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</si>
  <si>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</si>
  <si>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</si>
  <si>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</si>
  <si>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</si>
  <si>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</si>
  <si>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</si>
  <si>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</si>
  <si>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</si>
  <si>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</si>
  <si>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</si>
  <si>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</si>
  <si>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</si>
  <si>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</si>
  <si>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</si>
  <si>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</si>
  <si>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</si>
  <si>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</si>
  <si>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</si>
  <si>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</si>
  <si>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</si>
  <si>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</si>
  <si>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</si>
  <si>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</si>
  <si>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</si>
  <si>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</si>
  <si>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</si>
  <si>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</si>
  <si>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</si>
  <si>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</si>
  <si>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</si>
  <si>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</si>
  <si>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</si>
  <si>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</si>
  <si>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</si>
  <si>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</si>
  <si>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</si>
  <si>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</si>
  <si>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</si>
  <si>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</si>
  <si>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</si>
  <si>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</si>
  <si>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</si>
  <si>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</si>
  <si>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</si>
  <si>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</si>
  <si>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</si>
  <si>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</si>
  <si>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</si>
  <si>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</si>
  <si>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</si>
  <si>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</si>
  <si>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</si>
  <si>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</si>
  <si>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</si>
  <si>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</si>
  <si>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</si>
  <si>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</si>
  <si>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</si>
  <si>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</si>
  <si>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</si>
  <si>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</si>
  <si>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</si>
  <si>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</si>
  <si>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</si>
  <si>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</si>
  <si>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</si>
  <si>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</si>
  <si>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</si>
  <si>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</si>
  <si>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</si>
  <si>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</si>
  <si>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</si>
  <si>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</si>
  <si>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</si>
  <si>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</si>
  <si>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</si>
  <si>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</si>
  <si>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</si>
  <si>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</si>
  <si>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</si>
  <si>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</si>
  <si>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</si>
  <si>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</si>
  <si>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</si>
  <si>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</si>
  <si>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</si>
  <si>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</si>
  <si>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</si>
  <si>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</si>
  <si>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</si>
  <si>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</si>
  <si>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</si>
  <si>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</si>
  <si>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</si>
  <si>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</si>
  <si>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</si>
  <si>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</si>
  <si>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</si>
  <si>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</si>
  <si>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</si>
  <si>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</si>
  <si>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</si>
  <si>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</si>
  <si>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</si>
  <si>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</si>
  <si>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</si>
  <si>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</si>
  <si>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</si>
  <si>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</si>
  <si>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</si>
  <si>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</si>
  <si>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</si>
  <si>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</si>
  <si>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</si>
  <si>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</si>
  <si>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</si>
  <si>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</si>
  <si>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</si>
  <si>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</si>
  <si>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</si>
  <si>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</si>
  <si>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</si>
  <si>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</si>
  <si>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</si>
  <si>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</si>
  <si>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</si>
  <si>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</si>
  <si>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</si>
  <si>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</si>
  <si>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</si>
  <si>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</si>
  <si>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</si>
  <si>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</si>
  <si>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</si>
  <si>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</si>
  <si>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</si>
  <si>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</si>
  <si>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</si>
  <si>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</si>
  <si>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</si>
  <si>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</si>
  <si>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</si>
  <si>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</si>
  <si>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</si>
  <si>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</si>
  <si>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</si>
  <si>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</si>
  <si>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</si>
  <si>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</si>
  <si>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</si>
  <si>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</si>
  <si>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</si>
  <si>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</si>
  <si>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</si>
  <si>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</si>
  <si>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</si>
  <si>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</si>
  <si>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</si>
  <si>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</si>
  <si>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</si>
  <si>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</si>
  <si>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</si>
  <si>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</si>
  <si>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</si>
  <si>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</si>
  <si>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</si>
  <si>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</si>
  <si>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</si>
  <si>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</si>
  <si>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</si>
  <si>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</si>
  <si>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</si>
  <si>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</si>
  <si>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</si>
  <si>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</si>
  <si>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</si>
  <si>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</si>
  <si>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</si>
  <si>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</si>
  <si>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</si>
  <si>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</si>
  <si>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</si>
  <si>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</si>
  <si>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</si>
  <si>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</si>
  <si>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</si>
  <si>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</si>
  <si>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</si>
  <si>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</si>
  <si>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</si>
  <si>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</si>
  <si>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</si>
  <si>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</si>
  <si>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</si>
  <si>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</si>
  <si>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</si>
  <si>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</si>
  <si>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</si>
  <si>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</si>
  <si>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</si>
  <si>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</si>
  <si>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</si>
  <si>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</si>
  <si>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</si>
  <si>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</si>
  <si>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</si>
  <si>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</si>
  <si>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</si>
  <si>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</si>
  <si>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</si>
  <si>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</si>
  <si>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</si>
  <si>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</si>
  <si>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</si>
  <si>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</si>
  <si>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</si>
  <si>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</si>
  <si>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</si>
  <si>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</si>
  <si>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</si>
  <si>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</si>
  <si>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</si>
  <si>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</si>
  <si>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</si>
  <si>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</si>
  <si>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</si>
  <si>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</si>
  <si>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</si>
  <si>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</si>
  <si>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</si>
  <si>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</si>
  <si>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</si>
  <si>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</si>
  <si>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</si>
  <si>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</si>
  <si>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</si>
  <si>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</si>
  <si>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</si>
  <si>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</si>
  <si>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</si>
  <si>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</si>
  <si>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</si>
  <si>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</si>
  <si>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</si>
  <si>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</si>
  <si>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</si>
  <si>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</si>
  <si>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</si>
  <si>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</si>
  <si>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</si>
  <si>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</si>
  <si>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</si>
  <si>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</si>
  <si>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</si>
  <si>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</si>
  <si>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</si>
  <si>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</si>
  <si>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</si>
  <si>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</si>
  <si>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</si>
  <si>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</si>
  <si>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</si>
  <si>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</si>
  <si>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</si>
  <si>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</si>
  <si>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</si>
  <si>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</si>
  <si>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</si>
  <si>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</si>
  <si>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</si>
  <si>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</si>
  <si>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</si>
  <si>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</si>
  <si>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</si>
  <si>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</si>
  <si>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</si>
  <si>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</si>
  <si>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</si>
  <si>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</si>
  <si>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</si>
  <si>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</si>
  <si>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</si>
  <si>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</si>
  <si>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</si>
  <si>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</si>
  <si>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</si>
  <si>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</si>
  <si>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</si>
  <si>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</si>
  <si>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</si>
  <si>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</si>
  <si>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</si>
  <si>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</si>
  <si>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</si>
  <si>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</si>
  <si>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</si>
  <si>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</si>
  <si>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</si>
  <si>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</si>
  <si>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</si>
  <si>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</si>
  <si>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</si>
  <si>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</si>
  <si>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</si>
  <si>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</si>
  <si>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</si>
  <si>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</si>
  <si>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</si>
  <si>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</si>
  <si>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</si>
  <si>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</si>
  <si>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</si>
  <si>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</si>
  <si>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</si>
  <si>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</si>
  <si>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</si>
  <si>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</si>
  <si>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</si>
  <si>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</si>
  <si>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</si>
  <si>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</si>
  <si>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</si>
  <si>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</si>
  <si>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</si>
  <si>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</si>
  <si>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</si>
  <si>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</si>
  <si>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</si>
  <si>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</si>
  <si>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</si>
  <si>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</si>
  <si>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</si>
  <si>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</si>
  <si>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</si>
  <si>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</si>
  <si>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</si>
  <si>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</si>
  <si>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</si>
  <si>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</si>
  <si>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</si>
  <si>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</si>
  <si>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</si>
  <si>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</si>
  <si>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</si>
  <si>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</si>
  <si>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</si>
  <si>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</si>
  <si>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</si>
  <si>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</si>
  <si>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</si>
  <si>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</si>
  <si>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</si>
  <si>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</si>
  <si>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</si>
  <si>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</si>
  <si>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</si>
  <si>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</si>
  <si>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</si>
  <si>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</si>
  <si>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</si>
  <si>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</si>
  <si>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</si>
  <si>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</si>
  <si>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</si>
  <si>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</si>
  <si>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</si>
  <si>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</si>
  <si>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</si>
  <si>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</si>
  <si>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</si>
  <si>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</si>
  <si>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</si>
  <si>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</si>
  <si>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</si>
  <si>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</si>
  <si>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</si>
  <si>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</si>
  <si>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</si>
  <si>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</si>
  <si>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</si>
  <si>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</si>
  <si>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</si>
  <si>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</si>
  <si>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</si>
  <si>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</si>
  <si>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</si>
  <si>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</si>
  <si>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</si>
  <si>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</si>
  <si>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</si>
  <si>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</si>
  <si>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</si>
  <si>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</si>
  <si>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</si>
  <si>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</si>
  <si>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</si>
  <si>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</si>
  <si>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</si>
  <si>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</si>
  <si>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</si>
  <si>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</si>
  <si>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</si>
  <si>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</si>
  <si>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</si>
  <si>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</si>
  <si>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</si>
  <si>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</si>
  <si>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</si>
  <si>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</si>
  <si>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</si>
  <si>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</si>
  <si>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</si>
  <si>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</si>
  <si>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</si>
  <si>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</si>
  <si>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</si>
  <si>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</si>
  <si>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</si>
  <si>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</si>
  <si>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</si>
  <si>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</si>
  <si>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</si>
  <si>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</si>
  <si>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</si>
  <si>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</si>
  <si>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</si>
  <si>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</si>
  <si>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</si>
  <si>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</si>
  <si>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</si>
  <si>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</si>
  <si>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</si>
  <si>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</si>
  <si>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</si>
  <si>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</si>
  <si>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</si>
  <si>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</si>
  <si>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</si>
  <si>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</si>
  <si>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</si>
  <si>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</si>
  <si>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</si>
  <si>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</si>
  <si>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</si>
  <si>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</si>
  <si>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</si>
  <si>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</si>
  <si>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</si>
  <si>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</si>
  <si>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</si>
  <si>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</si>
  <si>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</si>
  <si>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</si>
  <si>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</si>
  <si>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</si>
  <si>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</si>
  <si>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</si>
  <si>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</si>
  <si>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</si>
  <si>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</si>
  <si>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</si>
  <si>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</si>
  <si>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</si>
  <si>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</si>
  <si>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</si>
  <si>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</si>
  <si>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</si>
  <si>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</si>
  <si>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</si>
  <si>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</si>
  <si>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</si>
  <si>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</si>
  <si>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</si>
  <si>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</si>
  <si>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</si>
  <si>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</si>
  <si>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</si>
  <si>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</si>
  <si>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</si>
  <si>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</si>
  <si>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</si>
  <si>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</si>
  <si>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</si>
  <si>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</si>
  <si>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</si>
  <si>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</si>
  <si>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</si>
  <si>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</si>
  <si>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</si>
  <si>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</si>
  <si>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</si>
  <si>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</si>
  <si>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</si>
  <si>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</si>
  <si>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</si>
  <si>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</si>
  <si>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</si>
  <si>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</si>
  <si>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</si>
  <si>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</si>
  <si>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</si>
  <si>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</si>
  <si>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</si>
  <si>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</si>
  <si>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</si>
  <si>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</si>
  <si>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</si>
  <si>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</si>
  <si>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</si>
  <si>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</si>
  <si>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</si>
  <si>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</si>
  <si>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</si>
  <si>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</si>
  <si>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</si>
  <si>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</si>
  <si>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</si>
  <si>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</si>
  <si>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</si>
  <si>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</si>
  <si>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</si>
  <si>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</si>
  <si>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</si>
  <si>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</si>
  <si>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</si>
  <si>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</si>
  <si>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</si>
  <si>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</si>
  <si>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</si>
  <si>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</si>
  <si>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</si>
  <si>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</si>
  <si>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</si>
  <si>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</si>
  <si>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</si>
  <si>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</si>
  <si>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</si>
  <si>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</si>
  <si>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</si>
  <si>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</si>
  <si>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</si>
  <si>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</si>
  <si>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</si>
  <si>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</si>
  <si>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</si>
  <si>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</si>
  <si>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</si>
  <si>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</si>
  <si>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</si>
  <si>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</si>
  <si>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</si>
  <si>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</si>
  <si>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</si>
  <si>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</si>
  <si>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</si>
  <si>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</si>
  <si>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</si>
  <si>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</si>
  <si>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</si>
  <si>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</si>
  <si>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</si>
  <si>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</si>
  <si>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</si>
  <si>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</si>
  <si>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</si>
  <si>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</si>
  <si>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</si>
  <si>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</si>
  <si>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</si>
  <si>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</si>
  <si>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</si>
  <si>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</si>
  <si>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</si>
  <si>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</si>
  <si>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</si>
  <si>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</si>
  <si>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</si>
  <si>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</si>
  <si>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</si>
  <si>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</si>
  <si>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</si>
  <si>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</si>
  <si>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</si>
  <si>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</si>
  <si>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</si>
  <si>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</si>
  <si>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</si>
  <si>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</si>
  <si>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</si>
  <si>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</si>
  <si>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</si>
  <si>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</si>
  <si>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</si>
  <si>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</si>
  <si>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</si>
  <si>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</si>
  <si>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</si>
  <si>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</si>
  <si>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</si>
  <si>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</si>
  <si>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</si>
  <si>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</si>
  <si>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</si>
  <si>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</si>
  <si>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</si>
  <si>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</si>
  <si>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</si>
  <si>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</si>
  <si>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</si>
  <si>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</si>
  <si>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</si>
  <si>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</si>
  <si>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</si>
  <si>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</si>
  <si>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</si>
  <si>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</si>
  <si>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</si>
  <si>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</si>
  <si>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</si>
  <si>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</si>
  <si>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</si>
  <si>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</si>
  <si>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</si>
  <si>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</si>
  <si>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</si>
  <si>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</si>
  <si>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</si>
  <si>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</si>
  <si>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</si>
  <si>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</si>
  <si>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</si>
  <si>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</si>
  <si>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</si>
  <si>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</si>
  <si>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</si>
  <si>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</si>
  <si>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</si>
  <si>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</si>
  <si>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</si>
  <si>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</si>
  <si>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</si>
  <si>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</si>
  <si>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</si>
  <si>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</si>
  <si>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</si>
  <si>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</si>
  <si>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</si>
  <si>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</si>
  <si>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</si>
  <si>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</si>
  <si>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</si>
  <si>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</si>
  <si>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</si>
  <si>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</si>
  <si>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</si>
  <si>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</si>
  <si>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</si>
  <si>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</si>
  <si>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</si>
  <si>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</si>
  <si>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</si>
  <si>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</si>
  <si>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</si>
  <si>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</si>
  <si>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</si>
  <si>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</si>
  <si>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</si>
  <si>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</si>
  <si>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</si>
  <si>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</si>
  <si>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</si>
  <si>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</si>
  <si>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</si>
  <si>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</si>
  <si>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</si>
  <si>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</si>
  <si>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</si>
  <si>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</si>
  <si>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</si>
  <si>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</si>
  <si>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</si>
  <si>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</si>
  <si>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</si>
  <si>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</si>
  <si>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</si>
  <si>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</si>
  <si>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</si>
  <si>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</si>
  <si>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</si>
  <si>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</si>
  <si>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</si>
  <si>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</si>
  <si>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</si>
  <si>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</si>
  <si>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</si>
  <si>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</si>
  <si>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</si>
  <si>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</si>
  <si>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</si>
  <si>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</si>
  <si>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</si>
  <si>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</si>
  <si>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</si>
  <si>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</si>
  <si>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</si>
  <si>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</si>
  <si>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</si>
  <si>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</si>
  <si>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</si>
  <si>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</si>
  <si>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</si>
  <si>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</si>
  <si>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</si>
  <si>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</si>
  <si>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</si>
  <si>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</si>
  <si>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</si>
  <si>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</si>
  <si>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</si>
  <si>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</si>
  <si>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</si>
  <si>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</si>
  <si>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</si>
  <si>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</si>
  <si>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</si>
  <si>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</si>
  <si>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</si>
  <si>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</si>
  <si>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</si>
  <si>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</si>
  <si>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</si>
  <si>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</si>
  <si>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</si>
  <si>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</si>
  <si>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</si>
  <si>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</si>
  <si>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</si>
  <si>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</si>
  <si>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</si>
  <si>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</si>
  <si>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</si>
  <si>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</si>
  <si>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</si>
  <si>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</si>
  <si>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</si>
  <si>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</si>
  <si>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</si>
  <si>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</si>
  <si>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</si>
  <si>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</si>
  <si>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</si>
  <si>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</si>
  <si>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</si>
  <si>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</si>
  <si>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</si>
  <si>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</si>
  <si>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</si>
  <si>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</si>
  <si>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</si>
  <si>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</si>
  <si>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</si>
  <si>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</si>
  <si>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</si>
  <si>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</si>
  <si>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</si>
  <si>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</si>
  <si>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</si>
  <si>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</si>
  <si>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</si>
  <si>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</si>
  <si>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</si>
  <si>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</si>
  <si>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</si>
  <si>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</si>
  <si>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</si>
  <si>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</si>
  <si>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</si>
  <si>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</si>
  <si>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</si>
  <si>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</si>
  <si>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</si>
  <si>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</si>
  <si>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</si>
  <si>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</si>
  <si>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</si>
  <si>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</si>
  <si>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</si>
  <si>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</si>
  <si>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</si>
  <si>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</si>
  <si>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</si>
  <si>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</si>
  <si>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</si>
  <si>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</si>
  <si>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</si>
  <si>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</si>
  <si>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</si>
  <si>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</si>
  <si>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</si>
  <si>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</si>
  <si>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</si>
  <si>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</si>
  <si>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</si>
  <si>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</si>
  <si>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</si>
  <si>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</si>
  <si>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</si>
  <si>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</si>
  <si>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</si>
  <si>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</si>
  <si>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</si>
  <si>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</si>
  <si>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</si>
  <si>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</si>
  <si>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</si>
  <si>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</si>
  <si>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</si>
  <si>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</si>
  <si>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</si>
  <si>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</si>
  <si>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</si>
  <si>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</si>
  <si>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</si>
  <si>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</si>
  <si>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</si>
  <si>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</si>
  <si>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</si>
  <si>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</si>
  <si>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</si>
  <si>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</si>
  <si>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</si>
  <si>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</si>
  <si>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</si>
  <si>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</si>
  <si>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</si>
  <si>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</si>
  <si>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</si>
  <si>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</si>
  <si>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</si>
  <si>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</si>
  <si>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</si>
  <si>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</si>
  <si>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</si>
  <si>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</si>
  <si>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</si>
  <si>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</si>
  <si>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</si>
  <si>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</si>
  <si>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</si>
  <si>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</si>
  <si>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</si>
  <si>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</si>
  <si>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</si>
  <si>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</si>
  <si>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</si>
  <si>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</si>
  <si>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</si>
  <si>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</si>
  <si>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</si>
  <si>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</si>
  <si>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</si>
  <si>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</si>
  <si>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</si>
  <si>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</si>
  <si>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</si>
  <si>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</si>
  <si>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</si>
  <si>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</si>
  <si>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</si>
  <si>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</si>
  <si>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</si>
  <si>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</si>
  <si>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</si>
  <si>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</si>
  <si>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</si>
  <si>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</si>
  <si>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</si>
  <si>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</si>
  <si>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</si>
  <si>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</si>
  <si>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</si>
  <si>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</si>
  <si>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</si>
  <si>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</si>
  <si>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</si>
  <si>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</si>
  <si>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</si>
  <si>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</si>
  <si>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</si>
  <si>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</si>
  <si>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</si>
  <si>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</si>
  <si>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</si>
  <si>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</si>
  <si>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</si>
  <si>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</si>
  <si>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</si>
  <si>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</si>
  <si>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</si>
  <si>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</si>
  <si>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</si>
  <si>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</si>
  <si>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</si>
  <si>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</si>
  <si>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</si>
  <si>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</si>
  <si>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</si>
  <si>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</si>
  <si>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</si>
  <si>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</si>
  <si>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</si>
  <si>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</si>
  <si>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</si>
  <si>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</si>
  <si>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</si>
  <si>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</si>
  <si>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</si>
  <si>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</si>
  <si>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</si>
  <si>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</si>
  <si>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</si>
  <si>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</si>
  <si>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</si>
  <si>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</si>
  <si>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</si>
  <si>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</si>
  <si>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</si>
  <si>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</si>
  <si>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</si>
  <si>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</si>
  <si>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</si>
  <si>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</si>
  <si>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</si>
  <si>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</si>
  <si>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</si>
  <si>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</si>
  <si>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</si>
  <si>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</si>
  <si>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</si>
  <si>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</si>
  <si>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</si>
  <si>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</si>
  <si>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</si>
  <si>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</si>
  <si>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</si>
  <si>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</si>
  <si>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</si>
  <si>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</si>
  <si>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</si>
  <si>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</si>
  <si>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</si>
  <si>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</si>
  <si>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</si>
  <si>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</si>
  <si>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</si>
  <si>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</si>
  <si>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</si>
  <si>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</si>
  <si>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</si>
  <si>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</si>
  <si>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</si>
  <si>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</si>
  <si>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</si>
  <si>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</si>
  <si>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</si>
  <si>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</si>
  <si>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</si>
  <si>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</si>
  <si>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</si>
  <si>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</si>
  <si>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</si>
  <si>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</si>
  <si>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</si>
  <si>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</si>
  <si>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</si>
  <si>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</si>
  <si>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</si>
  <si>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</si>
  <si>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</si>
  <si>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</si>
  <si>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</si>
  <si>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</si>
  <si>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</si>
  <si>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</si>
  <si>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</si>
  <si>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</si>
  <si>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</si>
  <si>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</si>
  <si>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</si>
  <si>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</si>
  <si>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</si>
  <si>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</si>
  <si>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</si>
  <si>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</si>
  <si>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</si>
  <si>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</si>
  <si>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</si>
  <si>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</si>
  <si>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</si>
  <si>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</si>
  <si>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</si>
  <si>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</si>
  <si>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</si>
  <si>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</si>
  <si>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</si>
  <si>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</si>
  <si>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</si>
  <si>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</si>
  <si>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</si>
  <si>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</si>
  <si>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</si>
  <si>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</si>
  <si>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</si>
  <si>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</si>
  <si>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</si>
  <si>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</si>
  <si>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</si>
  <si>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</si>
  <si>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</si>
  <si>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</si>
  <si>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</si>
  <si>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</si>
  <si>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</si>
  <si>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</si>
  <si>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</si>
  <si>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</si>
  <si>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</si>
  <si>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</si>
  <si>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</si>
  <si>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</si>
  <si>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</si>
  <si>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</si>
  <si>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</si>
  <si>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</si>
  <si>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</si>
  <si>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</si>
  <si>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</si>
  <si>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</si>
  <si>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</si>
  <si>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</si>
  <si>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</si>
  <si>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</si>
  <si>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</si>
  <si>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</si>
  <si>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</si>
  <si>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</si>
  <si>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</si>
  <si>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</si>
  <si>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</si>
  <si>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</si>
  <si>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</si>
  <si>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</si>
  <si>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</si>
  <si>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</si>
  <si>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</si>
  <si>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</si>
  <si>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</si>
  <si>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</si>
  <si>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</si>
  <si>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</si>
  <si>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</si>
  <si>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</si>
  <si>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</si>
  <si>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</si>
  <si>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</si>
  <si>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</si>
  <si>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</si>
  <si>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</si>
  <si>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</si>
  <si>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</si>
  <si>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</si>
  <si>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</si>
  <si>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</si>
  <si>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</si>
  <si>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</si>
  <si>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</si>
  <si>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</si>
  <si>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</si>
  <si>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</si>
  <si>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</si>
  <si>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</si>
  <si>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</si>
  <si>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</si>
  <si>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</si>
  <si>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</si>
  <si>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</si>
  <si>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</si>
  <si>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</si>
  <si>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</si>
  <si>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</si>
  <si>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</si>
  <si>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</si>
  <si>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</si>
  <si>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</si>
  <si>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</si>
  <si>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</si>
  <si>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</si>
  <si>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</si>
  <si>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</si>
  <si>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</si>
  <si>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</si>
  <si>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</si>
  <si>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</si>
  <si>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</si>
  <si>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</si>
  <si>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</si>
  <si>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</si>
  <si>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</si>
  <si>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</si>
  <si>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</si>
  <si>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</si>
  <si>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</si>
  <si>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</si>
  <si>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</si>
  <si>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</si>
  <si>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</si>
  <si>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</si>
  <si>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</si>
  <si>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</si>
  <si>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</si>
  <si>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</si>
  <si>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</si>
  <si>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</si>
  <si>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</si>
  <si>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</si>
  <si>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</si>
  <si>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</si>
  <si>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</si>
  <si>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</si>
  <si>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</si>
  <si>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</si>
  <si>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</si>
  <si>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</si>
  <si>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</si>
  <si>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</si>
  <si>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</si>
  <si>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</si>
  <si>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</si>
  <si>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</si>
  <si>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</si>
  <si>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</si>
  <si>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</si>
  <si>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</si>
  <si>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</si>
  <si>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</si>
  <si>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</si>
  <si>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</si>
  <si>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</si>
  <si>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</si>
  <si>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</si>
  <si>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</si>
  <si>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</si>
  <si>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</si>
  <si>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</si>
  <si>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</si>
  <si>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</si>
  <si>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</si>
  <si>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</si>
  <si>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</si>
  <si>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</si>
  <si>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</si>
  <si>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</si>
  <si>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</si>
  <si>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</si>
  <si>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</si>
  <si>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</si>
  <si>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</si>
  <si>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</si>
  <si>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</si>
  <si>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</si>
  <si>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</si>
  <si>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</si>
  <si>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</si>
  <si>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</si>
  <si>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</si>
  <si>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</si>
  <si>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</si>
  <si>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</si>
  <si>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</si>
  <si>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</si>
  <si>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</si>
  <si>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</si>
  <si>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</si>
  <si>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</si>
  <si>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</si>
  <si>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</si>
  <si>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</si>
  <si>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</si>
  <si>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</si>
  <si>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</si>
  <si>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</si>
  <si>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</si>
  <si>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</si>
  <si>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</si>
  <si>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</si>
  <si>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</si>
  <si>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</si>
  <si>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</si>
  <si>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</si>
  <si>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</si>
  <si>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</si>
  <si>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</si>
  <si>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</si>
  <si>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</si>
  <si>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</si>
  <si>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</si>
  <si>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</si>
  <si>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</si>
  <si>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</si>
  <si>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</si>
  <si>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</si>
  <si>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</si>
  <si>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</si>
  <si>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</si>
  <si>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</si>
  <si>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</si>
  <si>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</si>
  <si>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</si>
  <si>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</si>
  <si>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</si>
  <si>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</si>
  <si>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</si>
  <si>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</si>
  <si>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</si>
  <si>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</si>
  <si>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</si>
  <si>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</si>
  <si>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</si>
  <si>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</si>
  <si>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</si>
  <si>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</si>
  <si>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</si>
  <si>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</si>
  <si>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</si>
  <si>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</si>
  <si>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</si>
  <si>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</si>
  <si>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</si>
  <si>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</si>
  <si>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</si>
  <si>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</si>
  <si>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</si>
  <si>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</si>
  <si>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</si>
  <si>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</si>
  <si>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</si>
  <si>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</si>
  <si>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</si>
  <si>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</si>
  <si>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</si>
  <si>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</si>
  <si>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</si>
  <si>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</si>
  <si>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</si>
  <si>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</si>
  <si>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</si>
  <si>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</si>
  <si>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</si>
  <si>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</si>
  <si>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</si>
  <si>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</si>
  <si>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</si>
  <si>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</si>
  <si>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</si>
  <si>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</si>
  <si>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</si>
  <si>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</si>
  <si>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</si>
  <si>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</si>
  <si>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</si>
  <si>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</si>
  <si>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</si>
  <si>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</si>
  <si>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</si>
  <si>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</si>
  <si>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</si>
  <si>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</si>
  <si>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</si>
  <si>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</si>
  <si>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</si>
  <si>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</si>
  <si>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</si>
  <si>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</si>
  <si>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</si>
  <si>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</si>
  <si>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</si>
  <si>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</si>
  <si>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</si>
  <si>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</si>
  <si>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</si>
  <si>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</si>
  <si>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</si>
  <si>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</si>
  <si>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</si>
  <si>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</si>
  <si>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</si>
  <si>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</si>
  <si>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</si>
  <si>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</si>
  <si>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</si>
  <si>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</si>
  <si>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</si>
  <si>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</si>
  <si>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</si>
  <si>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</si>
  <si>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</si>
  <si>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</si>
  <si>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</si>
  <si>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</si>
  <si>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</si>
  <si>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</si>
  <si>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</si>
  <si>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</si>
  <si>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</si>
  <si>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</si>
  <si>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</si>
  <si>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</si>
  <si>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</si>
  <si>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</si>
  <si>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</si>
  <si>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</si>
  <si>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</si>
  <si>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</si>
  <si>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</si>
  <si>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</si>
  <si>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</si>
  <si>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</si>
  <si>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</si>
  <si>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</si>
  <si>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</si>
  <si>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</si>
  <si>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</si>
  <si>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</si>
  <si>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</si>
  <si>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</si>
  <si>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</si>
  <si>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</si>
  <si>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</si>
  <si>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</si>
  <si>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</si>
  <si>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</si>
  <si>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</si>
  <si>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</si>
  <si>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</si>
  <si>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</si>
  <si>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</si>
  <si>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</si>
  <si>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</si>
  <si>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</si>
  <si>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</si>
  <si>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</si>
  <si>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</si>
  <si>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</si>
  <si>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</si>
  <si>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</si>
  <si>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</si>
  <si>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</si>
  <si>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</si>
  <si>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</si>
  <si>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</si>
  <si>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</si>
  <si>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</si>
  <si>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</si>
  <si>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</si>
  <si>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</si>
  <si>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</si>
  <si>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</si>
  <si>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</si>
  <si>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</si>
  <si>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</si>
  <si>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</si>
  <si>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</si>
  <si>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</si>
  <si>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</si>
  <si>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</si>
  <si>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</si>
  <si>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</si>
  <si>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</si>
  <si>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</si>
  <si>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</si>
  <si>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</si>
  <si>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</si>
  <si>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</si>
  <si>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</si>
  <si>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</si>
  <si>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</si>
  <si>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</si>
  <si>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</si>
  <si>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</si>
  <si>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</si>
  <si>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</si>
  <si>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</si>
  <si>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</si>
  <si>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</si>
  <si>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</si>
  <si>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</si>
  <si>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</si>
  <si>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</si>
  <si>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</si>
  <si>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</si>
  <si>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</si>
  <si>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</si>
  <si>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</si>
  <si>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</si>
  <si>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</si>
  <si>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</si>
  <si>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</si>
  <si>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</si>
  <si>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</si>
  <si>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</si>
  <si>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</si>
  <si>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</si>
  <si>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</si>
  <si>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</si>
  <si>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</si>
  <si>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</si>
  <si>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</si>
  <si>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</si>
  <si>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</si>
  <si>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</si>
  <si>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</si>
  <si>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</si>
  <si>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</si>
  <si>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</si>
  <si>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</si>
  <si>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</si>
  <si>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</si>
  <si>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</si>
  <si>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</si>
  <si>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</si>
  <si>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</si>
  <si>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</si>
  <si>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</si>
  <si>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</si>
  <si>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</si>
  <si>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</si>
  <si>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</si>
  <si>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</si>
  <si>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</si>
  <si>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</si>
  <si>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</si>
  <si>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</si>
  <si>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</si>
  <si>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</si>
  <si>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</si>
  <si>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</si>
  <si>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</si>
  <si>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</si>
  <si>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</si>
  <si>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</si>
  <si>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</si>
  <si>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</si>
  <si>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</si>
  <si>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</si>
  <si>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</si>
  <si>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</si>
  <si>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</si>
  <si>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</si>
  <si>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</si>
  <si>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</si>
  <si>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</si>
  <si>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</si>
  <si>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</si>
  <si>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</si>
  <si>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</si>
  <si>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</si>
  <si>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</si>
  <si>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</si>
  <si>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</si>
  <si>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</si>
  <si>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</si>
  <si>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</si>
  <si>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</si>
  <si>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</si>
  <si>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</si>
  <si>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</si>
  <si>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</si>
  <si>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</si>
  <si>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</si>
  <si>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</si>
  <si>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</si>
  <si>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</si>
  <si>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</si>
  <si>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</si>
  <si>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</si>
  <si>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</si>
  <si>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</si>
  <si>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</si>
  <si>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</si>
  <si>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</si>
  <si>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</si>
  <si>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</si>
  <si>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</si>
  <si>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</si>
  <si>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</si>
  <si>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</si>
  <si>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</si>
  <si>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</si>
  <si>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</si>
  <si>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</si>
  <si>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</si>
  <si>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</si>
  <si>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</si>
  <si>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</si>
  <si>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</si>
  <si>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</si>
  <si>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</si>
  <si>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</si>
  <si>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</si>
  <si>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</si>
  <si>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</si>
  <si>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</si>
  <si>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</si>
  <si>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</si>
  <si>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</si>
  <si>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</si>
  <si>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</si>
  <si>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</si>
  <si>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</si>
  <si>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</si>
  <si>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</si>
  <si>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</si>
  <si>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</si>
  <si>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</si>
  <si>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</si>
  <si>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</si>
  <si>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</si>
  <si>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</si>
  <si>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</si>
  <si>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</si>
  <si>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</si>
  <si>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</si>
  <si>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</si>
  <si>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</si>
  <si>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</si>
  <si>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</si>
  <si>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</si>
  <si>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</si>
  <si>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</si>
  <si>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</si>
  <si>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</si>
  <si>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</si>
  <si>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</si>
  <si>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</si>
  <si>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</si>
  <si>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</si>
  <si>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</si>
  <si>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</si>
  <si>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</si>
  <si>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</si>
  <si>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</si>
  <si>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</si>
  <si>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</si>
  <si>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</si>
  <si>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</si>
  <si>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</si>
  <si>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</si>
  <si>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</si>
  <si>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</si>
  <si>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</si>
  <si>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</si>
  <si>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</si>
  <si>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</si>
  <si>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</si>
  <si>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</si>
  <si>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</si>
  <si>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</si>
  <si>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</si>
  <si>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</si>
  <si>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</si>
  <si>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</si>
  <si>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</si>
  <si>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</si>
  <si>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</si>
  <si>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</si>
  <si>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</si>
  <si>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</si>
  <si>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</si>
  <si>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</si>
  <si>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</si>
  <si>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</si>
  <si>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</si>
  <si>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</si>
  <si>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</si>
  <si>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</si>
  <si>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</si>
  <si>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</si>
  <si>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</si>
  <si>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</si>
  <si>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</si>
  <si>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</si>
  <si>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</si>
  <si>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</si>
  <si>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</si>
  <si>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</si>
  <si>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</si>
  <si>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</si>
  <si>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</si>
  <si>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</si>
  <si>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</si>
  <si>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</si>
  <si>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</si>
  <si>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</si>
  <si>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</si>
  <si>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</si>
  <si>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</si>
  <si>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</si>
  <si>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</si>
  <si>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</si>
  <si>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</si>
  <si>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</si>
  <si>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</si>
  <si>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</si>
  <si>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</si>
  <si>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</si>
  <si>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</si>
  <si>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</si>
  <si>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</si>
  <si>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</si>
  <si>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</si>
  <si>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</si>
  <si>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</si>
  <si>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</si>
  <si>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</si>
  <si>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</si>
  <si>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</si>
  <si>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</si>
  <si>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</si>
  <si>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</si>
  <si>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</si>
  <si>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</si>
  <si>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</si>
  <si>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</si>
  <si>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</si>
  <si>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</si>
  <si>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</si>
  <si>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</si>
  <si>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</si>
  <si>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</si>
  <si>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</si>
  <si>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</si>
  <si>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</si>
  <si>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</si>
  <si>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</si>
  <si>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</si>
  <si>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</si>
  <si>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</si>
  <si>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</si>
  <si>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</si>
  <si>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</si>
  <si>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</si>
  <si>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</si>
  <si>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</si>
  <si>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</si>
  <si>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</si>
  <si>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</si>
  <si>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</si>
  <si>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</si>
  <si>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</si>
  <si>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</si>
  <si>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</si>
  <si>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</si>
  <si>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</si>
  <si>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</si>
  <si>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</si>
  <si>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</si>
  <si>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</si>
  <si>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</si>
  <si>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</si>
  <si>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</si>
  <si>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</si>
  <si>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</si>
  <si>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</si>
  <si>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</si>
  <si>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</si>
  <si>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</si>
  <si>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</si>
  <si>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</si>
  <si>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</si>
  <si>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</si>
  <si>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</si>
  <si>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</si>
  <si>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</si>
  <si>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</si>
  <si>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</si>
  <si>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</si>
  <si>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</si>
  <si>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</si>
  <si>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</si>
  <si>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</si>
  <si>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</si>
  <si>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</si>
  <si>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</si>
  <si>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</si>
  <si>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</si>
  <si>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</si>
  <si>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</si>
  <si>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</si>
  <si>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</si>
  <si>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</si>
  <si>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</si>
  <si>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</si>
  <si>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</si>
  <si>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</si>
  <si>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</si>
  <si>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</si>
  <si>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</si>
  <si>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</si>
  <si>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</si>
  <si>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</si>
  <si>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</si>
  <si>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</si>
  <si>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</si>
  <si>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</si>
  <si>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</si>
  <si>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</si>
  <si>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</si>
  <si>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</si>
  <si>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</si>
  <si>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</si>
  <si>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</si>
  <si>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</si>
  <si>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</si>
  <si>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</si>
  <si>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</si>
  <si>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</si>
  <si>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</si>
  <si>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</si>
  <si>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</si>
  <si>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</si>
  <si>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</si>
  <si>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</si>
  <si>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</si>
  <si>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</si>
  <si>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</si>
  <si>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</si>
  <si>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</si>
  <si>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</si>
  <si>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</si>
  <si>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</si>
  <si>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</si>
  <si>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</si>
  <si>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</si>
  <si>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</si>
  <si>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</si>
  <si>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</si>
  <si>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</si>
  <si>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</si>
  <si>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</si>
  <si>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</si>
  <si>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</si>
  <si>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</si>
  <si>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</si>
  <si>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</si>
  <si>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</si>
  <si>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</si>
  <si>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</si>
  <si>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</si>
  <si>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</si>
  <si>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</si>
  <si>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</si>
  <si>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</si>
  <si>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</si>
  <si>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</si>
  <si>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</si>
  <si>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</si>
  <si>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</si>
  <si>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</si>
  <si>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</si>
  <si>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</si>
  <si>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</si>
  <si>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</si>
  <si>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</si>
  <si>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</si>
  <si>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</si>
  <si>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</si>
  <si>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</si>
  <si>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</si>
  <si>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</si>
  <si>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</si>
  <si>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</si>
  <si>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</si>
  <si>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</si>
  <si>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</si>
  <si>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</si>
  <si>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</si>
  <si>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</si>
  <si>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</si>
  <si>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</si>
  <si>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</si>
  <si>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</si>
  <si>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</si>
  <si>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</si>
  <si>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</si>
  <si>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</si>
  <si>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</si>
  <si>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</si>
  <si>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</si>
  <si>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</si>
  <si>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</si>
  <si>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</si>
  <si>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</si>
  <si>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</si>
  <si>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</si>
  <si>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</si>
  <si>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</si>
  <si>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</si>
  <si>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</si>
  <si>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</si>
  <si>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</si>
  <si>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</si>
  <si>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</si>
  <si>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</si>
  <si>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</si>
  <si>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</si>
  <si>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</si>
  <si>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</si>
  <si>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</si>
  <si>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</si>
  <si>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</si>
  <si>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</si>
  <si>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</si>
  <si>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</si>
  <si>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</si>
  <si>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</si>
  <si>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</si>
  <si>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</si>
  <si>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</si>
  <si>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</si>
  <si>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</si>
  <si>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</si>
  <si>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</si>
  <si>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</si>
  <si>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</si>
  <si>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</si>
  <si>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</si>
  <si>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</si>
  <si>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</si>
  <si>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</si>
  <si>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</si>
  <si>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</si>
  <si>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</si>
  <si>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</si>
  <si>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</si>
  <si>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</si>
  <si>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</si>
  <si>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</si>
  <si>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</si>
  <si>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</si>
  <si>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</si>
  <si>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</si>
  <si>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</si>
  <si>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</si>
  <si>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</si>
  <si>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</si>
  <si>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</si>
  <si>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</si>
  <si>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</si>
  <si>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</si>
  <si>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</si>
  <si>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</si>
  <si>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</si>
  <si>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</si>
  <si>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</si>
  <si>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</si>
  <si>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</si>
  <si>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</si>
  <si>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</si>
  <si>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</si>
  <si>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</si>
  <si>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</si>
  <si>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</si>
  <si>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</si>
  <si>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</si>
  <si>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</si>
  <si>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</si>
  <si>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</si>
  <si>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</si>
  <si>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</si>
  <si>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</si>
  <si>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</si>
  <si>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</si>
  <si>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</si>
  <si>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</si>
  <si>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</si>
  <si>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</si>
  <si>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</si>
  <si>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</si>
  <si>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</si>
  <si>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</si>
  <si>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</si>
  <si>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</si>
  <si>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</si>
  <si>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</si>
  <si>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</si>
  <si>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</si>
  <si>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</si>
  <si>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</si>
  <si>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</si>
  <si>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</si>
  <si>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</si>
  <si>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</si>
  <si>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</si>
  <si>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</si>
  <si>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</si>
  <si>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</si>
  <si>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</si>
  <si>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</si>
  <si>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</si>
  <si>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</si>
  <si>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</si>
  <si>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</si>
  <si>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</si>
  <si>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</si>
  <si>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</si>
  <si>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</si>
  <si>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</si>
  <si>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</si>
  <si>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</si>
  <si>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</si>
  <si>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</si>
  <si>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</si>
  <si>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</si>
  <si>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</si>
  <si>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</si>
  <si>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</si>
  <si>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</si>
  <si>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</si>
  <si>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</si>
  <si>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</si>
  <si>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</si>
  <si>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</si>
  <si>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</si>
  <si>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</si>
  <si>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</si>
  <si>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</si>
  <si>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</si>
  <si>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</si>
  <si>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</si>
  <si>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</si>
  <si>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</si>
  <si>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</si>
  <si>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</si>
  <si>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</si>
  <si>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</si>
  <si>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</si>
  <si>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</si>
  <si>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</si>
  <si>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</si>
  <si>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</si>
  <si>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</si>
  <si>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</si>
  <si>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</si>
  <si>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</si>
  <si>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</si>
  <si>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</si>
  <si>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</si>
  <si>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</si>
  <si>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</si>
  <si>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</si>
  <si>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</si>
  <si>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</si>
  <si>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</si>
  <si>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</si>
  <si>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</si>
  <si>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</si>
  <si>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</si>
  <si>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</si>
  <si>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</si>
  <si>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</si>
  <si>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</si>
  <si>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</si>
  <si>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</si>
  <si>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</si>
  <si>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</si>
  <si>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</si>
  <si>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</si>
  <si>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</si>
  <si>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</si>
  <si>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</si>
  <si>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</si>
  <si>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</si>
  <si>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</si>
  <si>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</si>
  <si>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</si>
  <si>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</si>
  <si>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</si>
  <si>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</si>
  <si>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</si>
  <si>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</si>
  <si>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</si>
  <si>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</si>
  <si>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</si>
  <si>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</si>
  <si>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</si>
  <si>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</si>
  <si>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</si>
  <si>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</si>
  <si>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</si>
  <si>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</si>
  <si>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</si>
  <si>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</si>
  <si>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</si>
  <si>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</si>
  <si>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</si>
  <si>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</si>
  <si>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</si>
  <si>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</si>
  <si>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</si>
  <si>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</si>
  <si>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</si>
  <si>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</si>
  <si>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</si>
  <si>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</si>
  <si>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</si>
  <si>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</si>
  <si>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</si>
  <si>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</si>
  <si>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</si>
  <si>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</si>
  <si>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</si>
  <si>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</si>
  <si>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</si>
  <si>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</si>
  <si>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</si>
  <si>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</si>
  <si>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</si>
  <si>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</si>
  <si>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</si>
  <si>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</si>
  <si>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</si>
  <si>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</si>
  <si>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</si>
  <si>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</si>
  <si>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</si>
  <si>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</si>
  <si>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</si>
  <si>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</si>
  <si>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</si>
  <si>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</si>
  <si>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</si>
  <si>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</si>
  <si>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</si>
  <si>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</si>
  <si>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</si>
  <si>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</si>
  <si>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</si>
  <si>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</si>
  <si>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</si>
  <si>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</si>
  <si>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</si>
  <si>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</si>
  <si>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</si>
  <si>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</si>
  <si>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</si>
  <si>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</si>
  <si>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</si>
  <si>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</si>
  <si>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</si>
  <si>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</si>
  <si>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</si>
  <si>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</si>
  <si>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</si>
  <si>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</si>
  <si>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</si>
  <si>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</si>
  <si>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</si>
  <si>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</si>
  <si>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</si>
  <si>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</si>
  <si>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</si>
  <si>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</si>
  <si>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</si>
  <si>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</si>
  <si>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</si>
  <si>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</si>
  <si>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</si>
  <si>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</si>
  <si>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</si>
  <si>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</si>
  <si>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</si>
  <si>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</si>
  <si>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</si>
  <si>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</si>
  <si>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</si>
  <si>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</si>
  <si>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</si>
  <si>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</si>
  <si>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</si>
  <si>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</si>
  <si>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</si>
  <si>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</si>
  <si>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</si>
  <si>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</si>
  <si>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</si>
  <si>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</si>
  <si>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</si>
  <si>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</si>
  <si>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</si>
  <si>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</si>
  <si>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</si>
  <si>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</si>
  <si>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</si>
  <si>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</si>
  <si>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</si>
  <si>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</si>
  <si>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</si>
  <si>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</si>
  <si>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</si>
  <si>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</si>
  <si>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</si>
  <si>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</si>
  <si>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</si>
  <si>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</si>
  <si>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</si>
  <si>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</si>
  <si>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</si>
  <si>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</si>
  <si>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</si>
  <si>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</si>
  <si>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</si>
  <si>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</si>
  <si>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</si>
  <si>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</si>
  <si>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</si>
  <si>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</si>
  <si>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</si>
  <si>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</si>
  <si>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</si>
  <si>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</si>
  <si>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</si>
  <si>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</si>
  <si>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</si>
  <si>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</si>
  <si>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</si>
  <si>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</si>
  <si>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</si>
  <si>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</si>
  <si>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</si>
  <si>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</si>
  <si>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</si>
  <si>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</si>
  <si>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</si>
  <si>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</si>
  <si>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</si>
  <si>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</si>
  <si>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</si>
  <si>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</si>
  <si>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</si>
  <si>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</si>
  <si>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</si>
  <si>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</si>
  <si>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</si>
  <si>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</si>
  <si>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</si>
  <si>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</si>
  <si>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</si>
  <si>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</si>
  <si>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</si>
  <si>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</si>
  <si>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</si>
  <si>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</si>
  <si>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</si>
  <si>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</si>
  <si>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</si>
  <si>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</si>
  <si>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</si>
  <si>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</si>
  <si>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</si>
  <si>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</si>
  <si>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</si>
  <si>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</si>
  <si>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</si>
  <si>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</si>
  <si>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</si>
  <si>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</si>
  <si>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</si>
  <si>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</si>
  <si>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</si>
  <si>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</si>
  <si>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</si>
  <si>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</si>
  <si>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</si>
  <si>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</si>
  <si>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</si>
  <si>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</si>
  <si>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</si>
  <si>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</si>
  <si>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</si>
  <si>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</si>
  <si>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</si>
  <si>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</si>
  <si>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</si>
  <si>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</si>
  <si>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</si>
  <si>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</si>
  <si>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</si>
  <si>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</si>
  <si>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</si>
  <si>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</si>
  <si>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</si>
  <si>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</si>
  <si>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</si>
  <si>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</si>
  <si>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</si>
  <si>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</si>
  <si>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</si>
  <si>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</si>
  <si>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</si>
  <si>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</si>
  <si>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</si>
  <si>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</si>
  <si>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</si>
  <si>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</si>
  <si>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</si>
  <si>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</si>
  <si>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</si>
  <si>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</si>
  <si>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</si>
  <si>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</si>
  <si>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</si>
  <si>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</si>
  <si>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</si>
  <si>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</si>
  <si>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</si>
  <si>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</si>
  <si>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</si>
  <si>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</si>
  <si>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</si>
  <si>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</si>
  <si>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</si>
  <si>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</si>
  <si>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</si>
  <si>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</si>
  <si>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</si>
  <si>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</si>
  <si>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</si>
  <si>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</si>
  <si>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</si>
  <si>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</si>
  <si>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</si>
  <si>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</si>
  <si>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</si>
  <si>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</si>
  <si>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</si>
  <si>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</si>
  <si>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</si>
  <si>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</si>
  <si>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</si>
  <si>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</si>
  <si>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</si>
  <si>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</si>
  <si>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</si>
  <si>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</si>
  <si>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</si>
  <si>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</si>
  <si>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</si>
  <si>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</si>
  <si>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</si>
  <si>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</si>
  <si>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</si>
  <si>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</si>
  <si>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</si>
  <si>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</si>
  <si>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</si>
  <si>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</si>
  <si>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</si>
  <si>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</si>
  <si>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</si>
  <si>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</si>
  <si>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</si>
  <si>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</si>
  <si>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</si>
  <si>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</si>
  <si>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</si>
  <si>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</si>
  <si>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</si>
  <si>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</si>
  <si>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</si>
  <si>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</si>
  <si>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</si>
  <si>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</si>
  <si>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</si>
  <si>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</si>
  <si>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</si>
  <si>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</si>
  <si>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</si>
  <si>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</si>
  <si>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</si>
  <si>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</si>
  <si>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</si>
  <si>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</si>
  <si>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</si>
  <si>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</si>
  <si>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</si>
  <si>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</si>
  <si>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</si>
  <si>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</si>
  <si>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</si>
  <si>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</si>
  <si>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</si>
  <si>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</si>
  <si>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</si>
  <si>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</si>
  <si>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</si>
  <si>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</si>
  <si>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</si>
  <si>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</si>
  <si>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</si>
  <si>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</si>
  <si>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</si>
  <si>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</si>
  <si>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</si>
  <si>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</si>
  <si>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</si>
  <si>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</si>
  <si>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</si>
  <si>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</si>
  <si>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</si>
  <si>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</si>
  <si>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</si>
  <si>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</si>
  <si>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</si>
  <si>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</si>
  <si>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</si>
  <si>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</si>
  <si>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</si>
  <si>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</si>
  <si>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</si>
  <si>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</si>
  <si>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</si>
  <si>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</si>
  <si>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</si>
  <si>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</si>
  <si>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</si>
  <si>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</si>
  <si>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</si>
  <si>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</si>
  <si>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</si>
  <si>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</si>
  <si>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</si>
  <si>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</si>
  <si>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</si>
  <si>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</si>
  <si>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</si>
  <si>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</si>
  <si>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</si>
  <si>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</si>
  <si>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</si>
  <si>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</si>
  <si>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</si>
  <si>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</si>
  <si>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</si>
  <si>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</si>
  <si>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</si>
  <si>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</si>
  <si>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</si>
  <si>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</si>
  <si>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</si>
  <si>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</si>
  <si>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</si>
  <si>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</si>
  <si>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</si>
  <si>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</si>
  <si>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</si>
  <si>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</si>
  <si>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</si>
  <si>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</si>
  <si>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</si>
  <si>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</si>
  <si>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</si>
  <si>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</si>
  <si>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</si>
  <si>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</si>
  <si>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</si>
  <si>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</si>
  <si>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</si>
  <si>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</si>
  <si>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</si>
  <si>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</si>
  <si>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</si>
  <si>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</si>
  <si>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</si>
  <si>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</si>
  <si>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</si>
  <si>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</si>
  <si>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</si>
  <si>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</si>
  <si>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</si>
  <si>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</si>
  <si>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</si>
  <si>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</si>
  <si>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</si>
  <si>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</si>
  <si>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</si>
  <si>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</si>
  <si>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</si>
  <si>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</si>
  <si>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</si>
  <si>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</si>
  <si>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</si>
  <si>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</si>
  <si>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</si>
  <si>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</si>
  <si>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</si>
  <si>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</si>
  <si>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</si>
  <si>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</si>
  <si>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</si>
  <si>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</si>
  <si>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</si>
  <si>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</si>
  <si>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</si>
  <si>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</si>
  <si>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</si>
  <si>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</si>
  <si>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</si>
  <si>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</si>
  <si>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</si>
  <si>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</si>
  <si>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</si>
  <si>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</si>
  <si>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</si>
  <si>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</si>
  <si>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</si>
  <si>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</si>
  <si>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</si>
  <si>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</si>
  <si>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</si>
  <si>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</si>
  <si>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</si>
  <si>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</si>
  <si>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</si>
  <si>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</si>
  <si>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</si>
  <si>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</si>
  <si>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</si>
  <si>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</si>
  <si>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</si>
  <si>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</si>
  <si>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</si>
  <si>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</si>
  <si>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</si>
  <si>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</si>
  <si>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</si>
  <si>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</si>
  <si>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</si>
  <si>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</si>
  <si>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</si>
  <si>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</si>
  <si>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</si>
  <si>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</si>
  <si>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</si>
  <si>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</si>
  <si>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</si>
  <si>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</si>
  <si>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</si>
  <si>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</si>
  <si>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</si>
  <si>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</si>
  <si>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</si>
  <si>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</si>
  <si>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</si>
  <si>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</si>
  <si>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</si>
  <si>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</si>
  <si>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</si>
  <si>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</si>
  <si>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</si>
  <si>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</si>
  <si>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</si>
  <si>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</si>
  <si>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</si>
  <si>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</si>
  <si>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</si>
  <si>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</si>
  <si>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</si>
  <si>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</si>
  <si>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</si>
  <si>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</si>
  <si>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</si>
  <si>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</si>
  <si>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</si>
  <si>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</si>
  <si>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</si>
  <si>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</si>
  <si>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</si>
  <si>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</si>
  <si>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</si>
  <si>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</si>
  <si>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</si>
  <si>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</si>
  <si>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</si>
  <si>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</si>
  <si>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</si>
  <si>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</si>
  <si>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</si>
  <si>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</si>
  <si>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</si>
  <si>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</si>
  <si>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</si>
  <si>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</si>
  <si>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</si>
  <si>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</si>
  <si>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</si>
  <si>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</si>
  <si>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</si>
  <si>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</si>
  <si>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</si>
  <si>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</si>
  <si>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</si>
  <si>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</si>
  <si>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</si>
  <si>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</si>
  <si>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</si>
  <si>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</si>
  <si>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</si>
  <si>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</si>
  <si>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</si>
  <si>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</si>
  <si>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</si>
  <si>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</si>
  <si>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</si>
  <si>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</si>
  <si>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</si>
  <si>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</si>
  <si>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</si>
  <si>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</si>
  <si>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</si>
  <si>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</si>
  <si>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</si>
  <si>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</si>
  <si>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</si>
  <si>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</si>
  <si>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</si>
  <si>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</si>
  <si>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</si>
  <si>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</si>
  <si>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</si>
  <si>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</si>
  <si>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</si>
  <si>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</si>
  <si>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</si>
  <si>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</si>
  <si>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</si>
  <si>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</si>
  <si>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</si>
  <si>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</si>
  <si>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</si>
  <si>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</si>
  <si>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</si>
  <si>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</si>
  <si>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</si>
  <si>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</si>
  <si>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</si>
  <si>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</si>
  <si>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</si>
  <si>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</si>
  <si>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</si>
  <si>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</si>
  <si>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</si>
  <si>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</si>
  <si>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</si>
  <si>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</si>
  <si>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</si>
  <si>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</si>
  <si>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</si>
  <si>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</si>
  <si>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</si>
  <si>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</si>
  <si>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</si>
  <si>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</si>
  <si>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</si>
  <si>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</si>
  <si>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</si>
  <si>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</si>
  <si>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</si>
  <si>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</si>
  <si>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</si>
  <si>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</si>
  <si>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</si>
  <si>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</si>
  <si>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</si>
  <si>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</si>
  <si>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</si>
  <si>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</si>
  <si>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</si>
  <si>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</si>
  <si>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</si>
  <si>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</si>
  <si>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</si>
  <si>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</si>
  <si>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</si>
  <si>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</si>
  <si>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</si>
  <si>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</si>
  <si>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</si>
  <si>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</si>
  <si>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</si>
  <si>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</si>
  <si>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</si>
  <si>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</si>
  <si>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</si>
  <si>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</si>
  <si>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</si>
  <si>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</si>
  <si>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</si>
  <si>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</si>
  <si>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</si>
  <si>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</si>
  <si>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</si>
  <si>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</si>
  <si>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</si>
  <si>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</si>
  <si>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</si>
  <si>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</si>
  <si>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</si>
  <si>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</si>
  <si>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</si>
  <si>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</si>
  <si>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</si>
  <si>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</si>
  <si>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</si>
  <si>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</si>
  <si>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</si>
  <si>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</si>
  <si>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</si>
  <si>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</si>
  <si>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</si>
  <si>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</si>
  <si>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</si>
  <si>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</si>
  <si>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</si>
  <si>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</si>
  <si>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</si>
  <si>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</si>
  <si>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</si>
  <si>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</si>
  <si>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</si>
  <si>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</si>
  <si>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</si>
  <si>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</si>
  <si>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</si>
  <si>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</si>
  <si>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</si>
  <si>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</si>
  <si>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</si>
  <si>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</si>
  <si>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</si>
  <si>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</si>
  <si>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</si>
  <si>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</si>
  <si>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</si>
  <si>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</si>
  <si>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</si>
  <si>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</si>
  <si>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</si>
  <si>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</si>
  <si>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</si>
  <si>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</si>
  <si>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</si>
  <si>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</si>
  <si>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</si>
  <si>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</si>
  <si>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</si>
  <si>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</si>
  <si>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</si>
  <si>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</si>
  <si>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</si>
  <si>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</si>
  <si>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</si>
  <si>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</si>
  <si>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</si>
  <si>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</si>
  <si>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</si>
  <si>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</si>
  <si>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</si>
  <si>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</si>
  <si>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</si>
  <si>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</si>
  <si>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</si>
  <si>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</si>
  <si>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</si>
  <si>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</si>
  <si>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</si>
  <si>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</si>
  <si>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</si>
  <si>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</si>
  <si>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</si>
  <si>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</si>
  <si>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</si>
  <si>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</si>
  <si>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</si>
  <si>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</si>
  <si>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</si>
  <si>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</si>
  <si>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</si>
  <si>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</si>
  <si>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</si>
  <si>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</si>
  <si>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</si>
  <si>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</si>
  <si>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</si>
  <si>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</si>
  <si>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</si>
  <si>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</si>
  <si>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</si>
  <si>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</si>
  <si>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</si>
  <si>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</si>
  <si>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</si>
  <si>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</si>
  <si>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</si>
  <si>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</si>
  <si>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</si>
  <si>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</si>
  <si>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</si>
  <si>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</si>
  <si>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</si>
  <si>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</si>
  <si>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</si>
  <si>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</si>
  <si>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</si>
  <si>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</si>
  <si>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</si>
  <si>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</si>
  <si>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</si>
  <si>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</si>
  <si>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</si>
  <si>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</si>
  <si>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</si>
  <si>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</si>
  <si>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</si>
  <si>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</si>
  <si>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</si>
  <si>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</si>
  <si>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</si>
  <si>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</si>
  <si>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</si>
  <si>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</si>
  <si>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</si>
  <si>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</si>
  <si>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</si>
  <si>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</si>
  <si>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</si>
  <si>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</si>
  <si>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</si>
  <si>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</si>
  <si>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</si>
  <si>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</si>
  <si>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</si>
  <si>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</si>
  <si>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</si>
  <si>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</si>
  <si>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</si>
  <si>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</si>
  <si>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</si>
  <si>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</si>
  <si>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</si>
  <si>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</si>
  <si>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</si>
  <si>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</si>
  <si>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</si>
  <si>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</si>
  <si>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</si>
  <si>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</si>
  <si>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</si>
  <si>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</si>
  <si>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</si>
  <si>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</si>
  <si>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</si>
  <si>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</si>
  <si>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</si>
  <si>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</si>
  <si>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</si>
  <si>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</si>
  <si>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</si>
  <si>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</si>
  <si>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</si>
  <si>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</si>
  <si>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</si>
  <si>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</si>
  <si>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</si>
  <si>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</si>
  <si>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</si>
  <si>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</si>
  <si>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</si>
  <si>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</si>
  <si>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</si>
  <si>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</si>
  <si>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</si>
  <si>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</si>
  <si>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</si>
  <si>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</si>
  <si>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</si>
  <si>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</si>
  <si>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</si>
  <si>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</si>
  <si>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</si>
  <si>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</si>
  <si>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</si>
  <si>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</si>
  <si>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</si>
  <si>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</si>
  <si>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</si>
  <si>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</si>
  <si>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</si>
  <si>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</si>
  <si>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</si>
  <si>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</si>
  <si>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</si>
  <si>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</si>
  <si>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</si>
  <si>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</si>
  <si>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</si>
  <si>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</si>
  <si>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</si>
  <si>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</si>
  <si>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</si>
  <si>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</si>
  <si>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</si>
  <si>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</si>
  <si>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</si>
  <si>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</si>
  <si>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</si>
  <si>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</si>
  <si>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</si>
  <si>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</si>
  <si>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</si>
  <si>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</si>
  <si>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</si>
  <si>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</si>
  <si>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</si>
  <si>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</si>
  <si>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</si>
  <si>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</si>
  <si>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</si>
  <si>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</si>
  <si>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</si>
  <si>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</si>
  <si>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</si>
  <si>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</si>
  <si>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</si>
  <si>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</si>
  <si>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</si>
  <si>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</si>
  <si>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</si>
  <si>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</si>
  <si>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</si>
  <si>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</si>
  <si>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</si>
  <si>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</si>
  <si>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</si>
  <si>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</si>
  <si>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</si>
  <si>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</si>
  <si>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</si>
  <si>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</si>
  <si>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</si>
  <si>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</si>
  <si>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</si>
  <si>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</si>
  <si>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</si>
  <si>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</si>
  <si>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</si>
  <si>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</si>
  <si>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</si>
  <si>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</si>
  <si>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</si>
  <si>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</si>
  <si>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</si>
  <si>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</si>
  <si>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</si>
  <si>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</si>
  <si>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</si>
  <si>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</si>
  <si>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</si>
  <si>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</si>
  <si>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</si>
  <si>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</si>
  <si>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</si>
  <si>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</si>
  <si>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</si>
  <si>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</si>
  <si>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</si>
  <si>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</si>
  <si>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</si>
  <si>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</si>
  <si>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</si>
  <si>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</si>
  <si>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</si>
  <si>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</si>
  <si>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</si>
  <si>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</si>
  <si>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</si>
  <si>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</si>
  <si>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</si>
  <si>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</si>
  <si>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</si>
  <si>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</si>
  <si>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</si>
  <si>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</si>
  <si>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</si>
  <si>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</si>
  <si>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</si>
  <si>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</si>
  <si>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</si>
  <si>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</si>
  <si>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</si>
  <si>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</si>
  <si>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</si>
  <si>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</si>
  <si>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</si>
  <si>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</si>
  <si>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</si>
  <si>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</si>
  <si>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</si>
  <si>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</si>
  <si>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</si>
  <si>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</si>
  <si>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</si>
  <si>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</si>
  <si>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</si>
  <si>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</si>
  <si>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</si>
  <si>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</si>
  <si>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</si>
  <si>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</si>
  <si>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</si>
  <si>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</si>
  <si>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</si>
  <si>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</si>
  <si>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</si>
  <si>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</si>
  <si>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</si>
  <si>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</si>
  <si>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</si>
  <si>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</si>
  <si>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</si>
  <si>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</si>
  <si>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</si>
  <si>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</si>
  <si>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</si>
  <si>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</si>
  <si>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</si>
  <si>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</si>
  <si>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</si>
  <si>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</si>
  <si>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</si>
  <si>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</si>
  <si>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</si>
  <si>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</si>
  <si>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</si>
  <si>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</si>
  <si>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</si>
  <si>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</si>
  <si>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</si>
  <si>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</si>
  <si>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</si>
  <si>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</si>
  <si>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</si>
  <si>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</si>
  <si>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</si>
  <si>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</si>
  <si>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</si>
  <si>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</si>
  <si>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</si>
  <si>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</si>
  <si>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</si>
  <si>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</si>
  <si>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</si>
  <si>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</si>
  <si>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</si>
  <si>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</si>
  <si>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</si>
  <si>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</si>
  <si>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</si>
  <si>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</si>
  <si>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</si>
  <si>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</si>
  <si>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</si>
  <si>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</si>
  <si>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</si>
  <si>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</si>
  <si>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</si>
  <si>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</si>
  <si>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</si>
  <si>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</si>
  <si>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</si>
  <si>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</si>
  <si>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</si>
  <si>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</si>
  <si>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</si>
  <si>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</si>
  <si>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</si>
  <si>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</si>
  <si>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</si>
  <si>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</si>
  <si>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</si>
  <si>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</si>
  <si>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</si>
  <si>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</si>
  <si>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</si>
  <si>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</si>
  <si>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</si>
  <si>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</si>
  <si>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</si>
  <si>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</si>
  <si>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</si>
  <si>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</si>
  <si>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</si>
  <si>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</si>
  <si>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</si>
  <si>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</si>
  <si>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</si>
  <si>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</si>
  <si>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</si>
  <si>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</si>
  <si>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</si>
  <si>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</si>
  <si>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</si>
  <si>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</si>
  <si>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</si>
  <si>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</si>
  <si>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</si>
  <si>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</si>
  <si>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</si>
  <si>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</si>
  <si>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</si>
  <si>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</si>
  <si>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</si>
  <si>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</si>
  <si>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</si>
  <si>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</si>
  <si>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</si>
  <si>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</si>
  <si>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</si>
  <si>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</si>
  <si>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</si>
  <si>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</si>
  <si>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</si>
  <si>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</si>
  <si>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</si>
  <si>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</si>
  <si>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</si>
  <si>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</si>
  <si>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</si>
  <si>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</si>
  <si>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</si>
  <si>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</si>
  <si>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</si>
  <si>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</si>
  <si>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</si>
  <si>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</si>
  <si>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</si>
  <si>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</si>
  <si>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</si>
  <si>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</si>
  <si>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</si>
  <si>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</si>
  <si>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</si>
  <si>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</si>
  <si>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</si>
  <si>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</si>
  <si>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</si>
  <si>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</si>
  <si>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</si>
  <si>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</si>
  <si>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</si>
  <si>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</si>
  <si>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</si>
  <si>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</si>
  <si>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</si>
  <si>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</si>
  <si>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</si>
  <si>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</si>
  <si>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</si>
  <si>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</si>
  <si>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</si>
  <si>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</si>
  <si>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</si>
  <si>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</si>
  <si>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</si>
  <si>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</si>
  <si>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</si>
  <si>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</si>
  <si>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</si>
  <si>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</si>
  <si>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</si>
  <si>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</si>
  <si>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</si>
  <si>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</si>
  <si>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</si>
  <si>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</si>
  <si>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</si>
  <si>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</si>
  <si>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</si>
  <si>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</si>
  <si>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</si>
  <si>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</si>
  <si>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</si>
  <si>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</si>
  <si>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</si>
  <si>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</si>
  <si>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</si>
  <si>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</si>
  <si>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</si>
  <si>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</si>
  <si>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</si>
  <si>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</si>
  <si>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</si>
  <si>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</si>
  <si>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</si>
  <si>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</si>
  <si>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</si>
  <si>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</si>
  <si>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</si>
  <si>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</si>
  <si>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</si>
  <si>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</si>
  <si>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</si>
  <si>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</si>
  <si>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</si>
  <si>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</si>
  <si>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</si>
  <si>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</si>
  <si>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</si>
  <si>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</si>
  <si>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</si>
  <si>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</si>
  <si>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</si>
  <si>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</si>
  <si>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</si>
  <si>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</si>
  <si>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</si>
  <si>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</si>
  <si>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</si>
  <si>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</si>
  <si>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</si>
  <si>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</si>
  <si>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</si>
  <si>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</si>
  <si>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</si>
  <si>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</si>
  <si>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</si>
  <si>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</si>
  <si>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</si>
  <si>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</si>
  <si>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</si>
  <si>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</si>
  <si>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</si>
  <si>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</si>
  <si>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</si>
  <si>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</si>
  <si>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</si>
  <si>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</si>
  <si>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</si>
  <si>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</si>
  <si>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</si>
  <si>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</si>
  <si>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</si>
  <si>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</si>
  <si>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</si>
  <si>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</si>
  <si>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</si>
  <si>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</si>
  <si>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</si>
  <si>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</si>
  <si>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</si>
  <si>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</si>
  <si>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</si>
  <si>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</si>
  <si>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</si>
  <si>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</si>
  <si>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</si>
  <si>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</si>
  <si>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</si>
  <si>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</si>
  <si>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</si>
  <si>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</si>
  <si>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</si>
  <si>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</si>
  <si>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</si>
  <si>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</si>
  <si>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</si>
  <si>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</si>
  <si>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</si>
  <si>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</si>
  <si>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</si>
  <si>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</si>
  <si>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</si>
  <si>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</si>
  <si>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</si>
  <si>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</si>
  <si>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</si>
  <si>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</si>
  <si>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</si>
  <si>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</si>
  <si>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</si>
  <si>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</si>
  <si>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</si>
  <si>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</si>
  <si>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</si>
  <si>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</si>
  <si>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</si>
  <si>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</si>
  <si>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</si>
  <si>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</si>
  <si>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</si>
  <si>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</si>
  <si>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</si>
  <si>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</si>
  <si>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</si>
  <si>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</si>
  <si>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</si>
  <si>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</si>
  <si>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</si>
  <si>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</si>
  <si>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</si>
  <si>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</si>
  <si>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</si>
  <si>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</si>
  <si>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</si>
  <si>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</si>
  <si>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</si>
  <si>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</si>
  <si>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</si>
  <si>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</si>
  <si>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</si>
  <si>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</si>
  <si>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</si>
  <si>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</si>
  <si>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</si>
  <si>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</si>
  <si>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</si>
  <si>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</si>
  <si>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</si>
  <si>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</si>
  <si>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</si>
  <si>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</si>
  <si>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</si>
  <si>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</si>
  <si>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</si>
  <si>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</si>
  <si>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</si>
  <si>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</si>
  <si>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</si>
  <si>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</si>
  <si>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</si>
  <si>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</si>
  <si>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</si>
  <si>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</si>
  <si>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</si>
  <si>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</si>
  <si>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</si>
  <si>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</si>
  <si>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</si>
  <si>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</si>
  <si>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</si>
  <si>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</si>
  <si>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</si>
  <si>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</si>
  <si>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</si>
  <si>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</si>
  <si>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</si>
  <si>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</si>
  <si>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</si>
  <si>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</si>
  <si>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</si>
  <si>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</si>
  <si>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</si>
  <si>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</si>
  <si>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</si>
  <si>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</si>
  <si>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</si>
  <si>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</si>
  <si>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</si>
  <si>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</si>
  <si>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</si>
  <si>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</si>
  <si>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</si>
  <si>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</si>
  <si>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</si>
  <si>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</si>
  <si>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</si>
  <si>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</si>
  <si>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</si>
  <si>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</si>
  <si>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</si>
  <si>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</si>
  <si>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</si>
  <si>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</si>
  <si>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</si>
  <si>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</si>
  <si>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</si>
  <si>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</si>
  <si>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</si>
  <si>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</si>
  <si>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</si>
  <si>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</si>
  <si>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</si>
  <si>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</si>
  <si>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</si>
  <si>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</si>
  <si>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</si>
  <si>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</si>
  <si>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</si>
  <si>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</si>
  <si>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</si>
  <si>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</si>
  <si>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</si>
  <si>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</si>
  <si>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</si>
  <si>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</si>
  <si>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</si>
  <si>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</si>
  <si>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</si>
  <si>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</si>
  <si>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</si>
  <si>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</si>
  <si>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</si>
  <si>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</si>
  <si>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</si>
  <si>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</si>
  <si>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</si>
  <si>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</si>
  <si>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</si>
  <si>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</si>
  <si>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</si>
  <si>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</si>
  <si>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</si>
  <si>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</si>
  <si>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</si>
  <si>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</si>
  <si>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</si>
  <si>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</si>
  <si>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</si>
  <si>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</si>
  <si>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</si>
  <si>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</si>
  <si>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</si>
  <si>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</si>
  <si>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</si>
  <si>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</si>
  <si>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</si>
  <si>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</si>
  <si>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</si>
  <si>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</si>
  <si>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</si>
  <si>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</si>
  <si>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</si>
  <si>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</si>
  <si>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</si>
  <si>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</si>
  <si>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</si>
  <si>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</si>
  <si>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</si>
  <si>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</si>
  <si>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</si>
  <si>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</si>
  <si>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</si>
  <si>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</si>
  <si>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</si>
  <si>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</si>
  <si>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</si>
  <si>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</si>
  <si>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</si>
  <si>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</si>
  <si>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</si>
  <si>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</si>
  <si>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</si>
  <si>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</si>
  <si>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</si>
  <si>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</si>
  <si>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</si>
  <si>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</si>
  <si>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</si>
  <si>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</si>
  <si>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</si>
  <si>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</si>
  <si>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</si>
  <si>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</si>
  <si>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</si>
  <si>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</si>
  <si>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</si>
  <si>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</si>
  <si>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</si>
  <si>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</si>
  <si>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</si>
  <si>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</si>
  <si>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</si>
  <si>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</si>
  <si>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</si>
  <si>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</si>
  <si>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</si>
  <si>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</si>
  <si>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</si>
  <si>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</si>
  <si>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</si>
  <si>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</si>
  <si>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</si>
  <si>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</si>
  <si>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</si>
  <si>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</si>
  <si>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</si>
  <si>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</si>
  <si>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</si>
  <si>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</si>
  <si>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</si>
  <si>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</si>
  <si>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</si>
  <si>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</si>
  <si>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</si>
  <si>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</si>
  <si>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</si>
  <si>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</si>
  <si>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</si>
  <si>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</si>
  <si>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</si>
  <si>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</si>
  <si>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</si>
  <si>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</si>
  <si>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</si>
  <si>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</si>
  <si>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</si>
  <si>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</si>
  <si>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</si>
  <si>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</si>
  <si>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</si>
  <si>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</si>
  <si>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</si>
  <si>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</si>
  <si>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</si>
  <si>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</si>
  <si>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</si>
  <si>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</si>
  <si>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</si>
  <si>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</si>
  <si>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</si>
  <si>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</si>
  <si>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</si>
  <si>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</si>
  <si>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</si>
  <si>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</si>
  <si>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</si>
  <si>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</si>
  <si>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</si>
  <si>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</si>
  <si>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</si>
  <si>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</si>
  <si>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</si>
  <si>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</si>
  <si>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</si>
  <si>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</si>
  <si>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</si>
  <si>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</si>
  <si>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</si>
  <si>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</si>
  <si>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</si>
  <si>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</si>
  <si>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</si>
  <si>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</si>
  <si>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</si>
  <si>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</si>
  <si>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</si>
  <si>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</si>
  <si>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</si>
  <si>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</si>
  <si>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</si>
  <si>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</si>
  <si>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</si>
  <si>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</si>
  <si>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</si>
  <si>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</si>
  <si>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</si>
  <si>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</si>
  <si>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</si>
  <si>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</si>
  <si>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</si>
  <si>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</si>
  <si>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</si>
  <si>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</si>
  <si>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</si>
  <si>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</si>
  <si>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</si>
  <si>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</si>
  <si>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</si>
  <si>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</si>
  <si>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</si>
  <si>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</si>
  <si>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</si>
  <si>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</si>
  <si>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</si>
  <si>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</si>
  <si>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</si>
  <si>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</si>
  <si>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</si>
  <si>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</si>
  <si>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</si>
  <si>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</si>
  <si>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</si>
  <si>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</si>
  <si>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</si>
  <si>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</si>
  <si>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</si>
  <si>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</si>
  <si>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</si>
  <si>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</si>
  <si>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</si>
  <si>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</si>
  <si>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</si>
  <si>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</si>
  <si>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</si>
  <si>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</si>
  <si>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</si>
  <si>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</si>
  <si>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</si>
  <si>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</si>
  <si>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</si>
  <si>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</si>
  <si>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</si>
  <si>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</si>
  <si>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</si>
  <si>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</si>
  <si>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</si>
  <si>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</si>
  <si>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</si>
  <si>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</si>
  <si>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</si>
  <si>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</si>
  <si>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</si>
  <si>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</si>
  <si>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</si>
  <si>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</si>
  <si>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</si>
  <si>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</si>
  <si>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</si>
  <si>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</si>
  <si>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</si>
  <si>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</si>
  <si>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</si>
  <si>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</si>
  <si>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</si>
  <si>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</si>
  <si>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</si>
  <si>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</si>
  <si>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</si>
  <si>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</si>
  <si>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</si>
  <si>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</si>
  <si>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</si>
  <si>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</si>
  <si>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</si>
  <si>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</si>
  <si>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</si>
  <si>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</si>
  <si>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</si>
  <si>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</si>
  <si>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</si>
  <si>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</si>
  <si>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</si>
  <si>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</si>
  <si>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</si>
  <si>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</si>
  <si>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</si>
  <si>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</si>
  <si>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</si>
  <si>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</si>
  <si>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</si>
  <si>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</si>
  <si>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</si>
  <si>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</si>
  <si>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</si>
  <si>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</si>
  <si>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</si>
  <si>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</si>
  <si>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</si>
  <si>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</si>
  <si>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</si>
  <si>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</si>
  <si>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</si>
  <si>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</si>
  <si>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</si>
  <si>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</si>
  <si>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</si>
  <si>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</si>
  <si>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</si>
  <si>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</si>
  <si>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</si>
  <si>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</si>
  <si>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</si>
  <si>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</si>
  <si>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</si>
  <si>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</si>
  <si>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</si>
  <si>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</si>
  <si>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</si>
  <si>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</si>
  <si>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</si>
  <si>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</si>
  <si>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</si>
  <si>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</si>
  <si>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</si>
  <si>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</si>
  <si>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</si>
  <si>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</si>
  <si>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</si>
  <si>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</si>
  <si>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</si>
  <si>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</si>
  <si>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</si>
  <si>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</si>
  <si>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</si>
  <si>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</si>
  <si>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</si>
  <si>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</si>
  <si>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</si>
  <si>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</si>
  <si>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</si>
  <si>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</si>
  <si>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</si>
  <si>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</si>
  <si>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</si>
  <si>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</si>
  <si>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</si>
  <si>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</si>
  <si>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</si>
  <si>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</si>
  <si>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</si>
  <si>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</si>
  <si>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</si>
  <si>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</si>
  <si>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</si>
  <si>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</si>
  <si>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</si>
  <si>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</si>
  <si>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</si>
  <si>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</si>
  <si>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</si>
  <si>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</si>
  <si>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</si>
  <si>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</si>
  <si>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</si>
  <si>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</si>
  <si>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</si>
  <si>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</si>
  <si>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</si>
  <si>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</si>
  <si>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</si>
  <si>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</si>
  <si>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</si>
  <si>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</si>
  <si>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</si>
  <si>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</si>
  <si>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</si>
  <si>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</si>
  <si>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</si>
  <si>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</si>
  <si>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</si>
  <si>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</si>
  <si>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</si>
  <si>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</si>
  <si>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</si>
  <si>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</si>
  <si>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</si>
  <si>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</si>
  <si>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</si>
  <si>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</si>
  <si>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</si>
  <si>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</si>
  <si>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</si>
  <si>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</si>
  <si>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</si>
  <si>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</si>
  <si>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</si>
  <si>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</si>
  <si>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</si>
  <si>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</si>
  <si>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</si>
  <si>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</si>
  <si>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</si>
  <si>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</si>
  <si>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</si>
  <si>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</si>
  <si>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</si>
  <si>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</si>
  <si>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</si>
  <si>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</si>
  <si>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</si>
  <si>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</si>
  <si>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</si>
  <si>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</si>
  <si>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</si>
  <si>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</si>
  <si>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</si>
  <si>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</si>
  <si>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</si>
  <si>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</si>
  <si>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</si>
  <si>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</si>
  <si>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</si>
  <si>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</si>
  <si>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</si>
  <si>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</si>
  <si>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</si>
  <si>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</si>
  <si>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</si>
  <si>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</si>
  <si>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</si>
  <si>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</si>
  <si>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</si>
  <si>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</si>
  <si>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</si>
  <si>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</si>
  <si>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</si>
  <si>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</si>
  <si>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</si>
  <si>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</si>
  <si>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</si>
  <si>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</si>
  <si>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</si>
  <si>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</si>
  <si>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</si>
  <si>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</si>
  <si>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</si>
  <si>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</si>
  <si>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</si>
  <si>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</si>
  <si>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</si>
  <si>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</si>
  <si>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</si>
  <si>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</si>
  <si>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</si>
  <si>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</si>
  <si>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</si>
  <si>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</si>
  <si>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</si>
  <si>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</si>
  <si>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</si>
  <si>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</si>
  <si>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</si>
  <si>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</si>
  <si>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</si>
  <si>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</si>
  <si>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</si>
  <si>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</si>
  <si>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</si>
  <si>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</si>
  <si>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</si>
  <si>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</si>
  <si>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</si>
  <si>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</si>
  <si>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</si>
  <si>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</si>
  <si>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</si>
  <si>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</si>
  <si>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</si>
  <si>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</si>
  <si>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</si>
  <si>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</si>
  <si>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</si>
  <si>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</si>
  <si>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</si>
  <si>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</si>
  <si>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</si>
  <si>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</si>
  <si>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</si>
  <si>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</si>
  <si>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</si>
  <si>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</si>
  <si>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</si>
  <si>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</si>
  <si>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</si>
  <si>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</si>
  <si>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</si>
  <si>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</si>
  <si>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</si>
  <si>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</si>
  <si>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</si>
  <si>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</si>
  <si>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</si>
  <si>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</si>
  <si>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</si>
  <si>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</si>
  <si>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</si>
  <si>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</si>
  <si>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</si>
  <si>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</si>
  <si>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</si>
  <si>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</si>
  <si>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</si>
  <si>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</si>
  <si>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</si>
  <si>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</si>
  <si>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</si>
  <si>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</si>
  <si>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</si>
  <si>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</si>
  <si>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</si>
  <si>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</si>
  <si>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</si>
  <si>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</si>
  <si>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</si>
  <si>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</si>
  <si>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</si>
  <si>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</si>
  <si>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</si>
  <si>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</si>
  <si>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</si>
  <si>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</si>
  <si>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</si>
  <si>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</si>
  <si>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</si>
  <si>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</si>
  <si>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</si>
  <si>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</si>
  <si>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</si>
  <si>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</si>
  <si>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</si>
  <si>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</si>
  <si>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</si>
  <si>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</si>
  <si>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</si>
  <si>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</si>
  <si>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</si>
  <si>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</si>
  <si>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</si>
  <si>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</si>
  <si>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</si>
  <si>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</si>
  <si>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</si>
  <si>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</si>
  <si>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</si>
  <si>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</si>
  <si>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</si>
  <si>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</si>
  <si>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</si>
  <si>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</si>
  <si>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</si>
  <si>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</si>
  <si>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</si>
  <si>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</si>
  <si>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</si>
  <si>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</si>
  <si>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</si>
  <si>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</si>
  <si>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</si>
  <si>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</si>
  <si>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</si>
  <si>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</si>
  <si>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</si>
  <si>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</si>
  <si>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</si>
  <si>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</si>
  <si>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</si>
  <si>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</si>
  <si>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</si>
  <si>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</si>
  <si>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</si>
  <si>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</si>
  <si>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</si>
  <si>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</si>
  <si>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</si>
  <si>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</si>
  <si>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</si>
  <si>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</si>
  <si>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</si>
  <si>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</si>
  <si>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</si>
  <si>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</si>
  <si>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</si>
  <si>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</si>
  <si>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</si>
  <si>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</si>
  <si>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</si>
  <si>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</si>
  <si>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</si>
  <si>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</si>
  <si>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</si>
  <si>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</si>
  <si>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</si>
  <si>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</si>
  <si>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</si>
  <si>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</si>
  <si>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</si>
  <si>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</si>
  <si>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</si>
  <si>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</si>
  <si>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</si>
  <si>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</si>
  <si>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</si>
  <si>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</si>
  <si>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</si>
  <si>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</si>
  <si>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</si>
  <si>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</si>
  <si>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</si>
  <si>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</si>
  <si>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</si>
  <si>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</si>
  <si>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</si>
  <si>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</si>
  <si>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</si>
  <si>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</si>
  <si>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</si>
  <si>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</si>
  <si>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</si>
  <si>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</si>
  <si>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</si>
  <si>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</si>
  <si>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</si>
  <si>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</si>
  <si>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</si>
  <si>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</si>
  <si>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</si>
  <si>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</si>
  <si>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</si>
  <si>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</si>
  <si>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</si>
  <si>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</si>
  <si>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</si>
  <si>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</si>
  <si>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</si>
  <si>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</si>
  <si>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</si>
  <si>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</si>
  <si>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</si>
  <si>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</si>
  <si>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</si>
  <si>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</si>
  <si>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</si>
  <si>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</si>
  <si>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</si>
  <si>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</si>
  <si>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</si>
  <si>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</si>
  <si>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</si>
  <si>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</si>
  <si>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</si>
  <si>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</si>
  <si>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</si>
  <si>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</si>
  <si>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</si>
  <si>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</si>
  <si>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</si>
  <si>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</si>
  <si>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</si>
  <si>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</si>
  <si>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</si>
  <si>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</si>
  <si>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</si>
  <si>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</si>
  <si>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</si>
  <si>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</si>
  <si>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</si>
  <si>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</si>
  <si>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</si>
  <si>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</si>
  <si>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</si>
  <si>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</si>
  <si>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</si>
  <si>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</si>
  <si>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</si>
  <si>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</si>
  <si>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</si>
  <si>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</si>
  <si>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</si>
  <si>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</si>
  <si>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</si>
  <si>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</si>
  <si>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</si>
  <si>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</si>
  <si>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</si>
  <si>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</si>
  <si>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</si>
  <si>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</si>
  <si>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</si>
  <si>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</si>
  <si>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</si>
  <si>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</si>
  <si>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</si>
  <si>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</si>
  <si>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</si>
  <si>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</si>
  <si>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</si>
  <si>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</si>
  <si>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</si>
  <si>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</si>
  <si>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</si>
  <si>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</si>
  <si>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</si>
  <si>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</si>
  <si>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</si>
  <si>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</si>
  <si>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</si>
  <si>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</si>
  <si>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</si>
  <si>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</si>
  <si>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</si>
  <si>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</si>
  <si>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</si>
  <si>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</si>
  <si>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</si>
  <si>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</si>
  <si>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</si>
  <si>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</si>
  <si>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</si>
  <si>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</si>
  <si>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</si>
  <si>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</si>
  <si>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</si>
  <si>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</si>
  <si>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</si>
  <si>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</si>
  <si>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</si>
  <si>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</si>
  <si>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</si>
  <si>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</si>
  <si>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</si>
  <si>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</si>
  <si>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</si>
  <si>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</si>
  <si>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</si>
  <si>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</si>
  <si>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</si>
  <si>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</si>
  <si>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</si>
  <si>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</si>
  <si>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</si>
  <si>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</si>
  <si>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</si>
  <si>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</si>
  <si>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</si>
  <si>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</si>
  <si>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</si>
  <si>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</si>
  <si>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</si>
  <si>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</si>
  <si>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</si>
  <si>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</si>
  <si>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</si>
  <si>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</si>
  <si>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</si>
  <si>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</si>
  <si>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</si>
  <si>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</si>
  <si>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</si>
  <si>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</si>
  <si>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</si>
  <si>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</si>
  <si>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</si>
  <si>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</si>
  <si>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</si>
  <si>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</si>
  <si>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</si>
  <si>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</si>
  <si>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</si>
  <si>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</si>
  <si>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</si>
  <si>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</si>
  <si>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</si>
  <si>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</si>
  <si>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</si>
  <si>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</si>
  <si>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</si>
  <si>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</si>
  <si>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</si>
  <si>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</si>
  <si>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</si>
  <si>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</si>
  <si>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</si>
  <si>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</si>
  <si>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</si>
  <si>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</si>
  <si>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</si>
  <si>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</si>
  <si>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</si>
  <si>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</si>
  <si>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</si>
  <si>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</si>
  <si>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</si>
  <si>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</si>
  <si>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</si>
  <si>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</si>
  <si>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</si>
  <si>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</si>
  <si>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</si>
  <si>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</si>
  <si>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</si>
  <si>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</si>
  <si>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</si>
  <si>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</si>
  <si>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</si>
  <si>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</si>
  <si>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</si>
  <si>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</si>
  <si>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</si>
  <si>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</si>
  <si>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</si>
  <si>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</si>
  <si>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</si>
  <si>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</si>
  <si>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</si>
  <si>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</si>
  <si>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</si>
  <si>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</si>
  <si>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</si>
  <si>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</si>
  <si>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</si>
  <si>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</si>
  <si>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</si>
  <si>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</si>
  <si>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</si>
  <si>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</si>
  <si>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</si>
  <si>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</si>
  <si>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</si>
  <si>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</si>
  <si>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</si>
  <si>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</si>
  <si>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</si>
  <si>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</si>
  <si>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</si>
  <si>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</si>
  <si>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</si>
  <si>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</si>
  <si>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</si>
  <si>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</si>
  <si>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</si>
  <si>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</si>
  <si>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</si>
  <si>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</si>
  <si>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</si>
  <si>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</si>
  <si>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</si>
  <si>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</si>
  <si>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</si>
  <si>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</si>
  <si>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</si>
  <si>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</si>
  <si>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</si>
  <si>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</si>
  <si>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</si>
  <si>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</si>
  <si>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</si>
  <si>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</si>
  <si>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</si>
  <si>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</si>
  <si>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</si>
  <si>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</si>
  <si>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</si>
  <si>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</si>
  <si>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</si>
  <si>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</si>
  <si>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</si>
  <si>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</si>
  <si>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</si>
  <si>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</si>
  <si>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</si>
  <si>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</si>
  <si>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</si>
  <si>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</si>
  <si>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</si>
  <si>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</si>
  <si>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</si>
  <si>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</si>
  <si>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</si>
  <si>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</si>
  <si>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</si>
  <si>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</si>
  <si>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</si>
  <si>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</si>
  <si>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</si>
  <si>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</si>
  <si>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</si>
  <si>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</si>
  <si>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</si>
  <si>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</si>
  <si>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</si>
  <si>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</si>
  <si>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</si>
  <si>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</si>
  <si>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</si>
  <si>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</si>
  <si>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</si>
  <si>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</si>
  <si>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</si>
  <si>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</si>
  <si>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</si>
  <si>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</si>
  <si>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</si>
  <si>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</si>
  <si>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</si>
  <si>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</si>
  <si>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</si>
  <si>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</si>
  <si>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</si>
  <si>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</si>
  <si>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</si>
  <si>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</si>
  <si>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</si>
  <si>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</si>
  <si>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</si>
  <si>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</si>
  <si>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</si>
  <si>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</si>
  <si>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</si>
  <si>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</si>
  <si>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</si>
  <si>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</si>
  <si>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</si>
  <si>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</si>
  <si>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</si>
  <si>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</si>
  <si>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</si>
  <si>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</si>
  <si>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</si>
  <si>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</si>
  <si>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</si>
  <si>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</si>
  <si>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</si>
  <si>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</si>
  <si>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</si>
  <si>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</si>
  <si>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</si>
  <si>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</si>
  <si>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</si>
  <si>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</si>
  <si>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</si>
  <si>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</si>
  <si>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</si>
  <si>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</si>
  <si>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</si>
  <si>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</si>
  <si>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</si>
  <si>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</si>
  <si>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</si>
  <si>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</si>
  <si>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</si>
  <si>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</si>
  <si>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</si>
  <si>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</si>
  <si>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</si>
  <si>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</si>
  <si>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</si>
  <si>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</si>
  <si>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</si>
  <si>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</si>
  <si>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</si>
  <si>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</si>
  <si>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</si>
  <si>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</si>
  <si>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</si>
  <si>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</si>
  <si>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</si>
  <si>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</si>
  <si>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</si>
  <si>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</si>
  <si>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</si>
  <si>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</si>
  <si>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</si>
  <si>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</si>
  <si>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</si>
  <si>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</si>
  <si>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</si>
  <si>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</si>
  <si>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</si>
  <si>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</si>
  <si>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</si>
  <si>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</si>
  <si>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</si>
  <si>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</si>
  <si>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</si>
  <si>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</si>
  <si>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</si>
  <si>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</si>
  <si>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</si>
  <si>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</si>
  <si>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</si>
  <si>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</si>
  <si>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</si>
  <si>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</si>
  <si>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</si>
  <si>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</si>
  <si>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</si>
  <si>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</si>
  <si>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</si>
  <si>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</si>
  <si>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</si>
  <si>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</si>
  <si>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</si>
  <si>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</si>
  <si>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</si>
  <si>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</si>
  <si>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</si>
  <si>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</si>
  <si>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</si>
  <si>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</si>
  <si>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</si>
  <si>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</si>
  <si>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</si>
  <si>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</si>
  <si>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</si>
  <si>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</si>
  <si>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</si>
  <si>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</si>
  <si>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</si>
  <si>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</si>
  <si>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</si>
  <si>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</si>
  <si>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</si>
  <si>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</si>
  <si>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</si>
  <si>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</si>
  <si>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</si>
  <si>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</si>
  <si>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</si>
  <si>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</si>
  <si>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</si>
  <si>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</si>
  <si>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</si>
  <si>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</si>
  <si>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</si>
  <si>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</si>
  <si>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</si>
  <si>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</si>
  <si>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</si>
  <si>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</si>
  <si>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</si>
  <si>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</si>
  <si>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</si>
  <si>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</si>
  <si>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</si>
  <si>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</si>
  <si>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</si>
  <si>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</si>
  <si>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</si>
  <si>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</si>
  <si>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</si>
  <si>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</si>
  <si>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</si>
  <si>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</si>
  <si>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</si>
  <si>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</si>
  <si>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</si>
  <si>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</si>
  <si>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</si>
  <si>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</si>
  <si>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</si>
  <si>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</si>
  <si>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</si>
  <si>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</si>
  <si>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</si>
  <si>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</si>
  <si>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</si>
  <si>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</si>
  <si>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</si>
  <si>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</si>
  <si>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</si>
  <si>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</si>
  <si>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</si>
  <si>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</si>
  <si>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</si>
  <si>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</si>
  <si>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</si>
  <si>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</si>
  <si>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</si>
  <si>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</si>
  <si>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</si>
  <si>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</si>
  <si>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</si>
  <si>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</si>
  <si>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</si>
  <si>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</si>
  <si>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</si>
  <si>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</si>
  <si>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</si>
  <si>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</si>
  <si>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</si>
  <si>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</si>
  <si>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</si>
  <si>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</si>
  <si>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</si>
  <si>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</si>
  <si>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</si>
  <si>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</si>
  <si>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</si>
  <si>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</si>
  <si>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</si>
  <si>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</si>
  <si>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</si>
  <si>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</si>
  <si>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</si>
  <si>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</si>
  <si>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</si>
  <si>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</si>
  <si>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</si>
  <si>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</si>
  <si>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</si>
  <si>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</si>
  <si>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</si>
  <si>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</si>
  <si>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</si>
  <si>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</si>
  <si>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</si>
  <si>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</si>
  <si>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</si>
  <si>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</si>
  <si>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</si>
  <si>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</si>
  <si>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</si>
  <si>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</si>
  <si>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</si>
  <si>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</si>
  <si>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</si>
  <si>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</si>
  <si>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</si>
  <si>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</si>
  <si>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</si>
  <si>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</si>
  <si>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</si>
  <si>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</si>
  <si>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</si>
  <si>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</si>
  <si>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</si>
  <si>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</si>
  <si>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</si>
  <si>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</si>
  <si>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</si>
  <si>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</si>
  <si>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</si>
  <si>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</si>
  <si>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</si>
  <si>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</si>
  <si>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</si>
  <si>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</si>
  <si>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</si>
  <si>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</si>
  <si>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</si>
  <si>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</si>
  <si>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</si>
  <si>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</si>
  <si>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</si>
  <si>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</si>
  <si>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</si>
  <si>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</si>
  <si>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</si>
  <si>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</si>
  <si>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</si>
  <si>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</si>
  <si>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</si>
  <si>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</si>
  <si>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</si>
  <si>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</si>
  <si>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</si>
  <si>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</si>
  <si>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</si>
  <si>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</si>
  <si>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</si>
  <si>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</si>
  <si>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</si>
  <si>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</si>
  <si>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</si>
  <si>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</si>
  <si>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</si>
  <si>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</si>
  <si>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</si>
  <si>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</si>
  <si>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</si>
  <si>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</si>
  <si>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</si>
  <si>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</si>
  <si>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</si>
  <si>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</si>
  <si>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</si>
  <si>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</si>
  <si>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</si>
  <si>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</si>
  <si>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</si>
  <si>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</si>
  <si>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</si>
  <si>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</si>
  <si>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</si>
  <si>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</si>
  <si>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</si>
  <si>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</si>
  <si>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</si>
  <si>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</si>
  <si>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</si>
  <si>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</si>
  <si>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</si>
  <si>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</si>
  <si>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</si>
  <si>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</si>
  <si>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</si>
  <si>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</si>
  <si>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</si>
  <si>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</si>
  <si>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</si>
  <si>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</si>
  <si>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</si>
  <si>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</si>
  <si>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</si>
  <si>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</si>
  <si>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</si>
  <si>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</si>
  <si>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</si>
  <si>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</si>
  <si>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</si>
  <si>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</si>
  <si>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</si>
  <si>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</si>
  <si>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</si>
  <si>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</si>
  <si>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</si>
  <si>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</si>
  <si>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</si>
  <si>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</si>
  <si>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</si>
  <si>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</si>
  <si>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</si>
  <si>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</si>
  <si>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</si>
  <si>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</si>
  <si>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</si>
  <si>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</si>
  <si>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</si>
  <si>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</si>
  <si>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</si>
  <si>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</si>
  <si>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</si>
  <si>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</si>
  <si>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</si>
  <si>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</si>
  <si>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</si>
  <si>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</si>
  <si>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</si>
  <si>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</si>
  <si>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</si>
  <si>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</si>
  <si>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</si>
  <si>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</si>
  <si>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</si>
  <si>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</si>
  <si>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</si>
  <si>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</si>
  <si>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</si>
  <si>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</si>
  <si>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</si>
  <si>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</si>
  <si>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</si>
  <si>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</si>
  <si>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</si>
  <si>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</si>
  <si>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</si>
  <si>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</si>
  <si>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</si>
  <si>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</si>
  <si>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</si>
  <si>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</si>
  <si>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</si>
  <si>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</si>
  <si>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</si>
  <si>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</si>
  <si>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</si>
  <si>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</si>
  <si>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</si>
  <si>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</si>
  <si>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</si>
  <si>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</si>
  <si>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</si>
  <si>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</si>
  <si>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</si>
  <si>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</si>
  <si>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</si>
  <si>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</si>
  <si>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</si>
  <si>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</si>
  <si>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</si>
  <si>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</si>
  <si>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</si>
  <si>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</si>
  <si>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</si>
  <si>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</si>
  <si>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</si>
  <si>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</si>
  <si>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</si>
  <si>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</si>
  <si>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</si>
  <si>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</si>
  <si>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</si>
  <si>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</si>
  <si>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</si>
  <si>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</si>
  <si>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</si>
  <si>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</si>
  <si>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</si>
  <si>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</si>
  <si>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</si>
  <si>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</si>
  <si>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</si>
  <si>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</si>
  <si>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</si>
  <si>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</si>
  <si>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</si>
  <si>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</si>
  <si>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</si>
  <si>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</si>
  <si>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</si>
  <si>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</si>
  <si>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</si>
  <si>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</si>
  <si>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</si>
  <si>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</si>
  <si>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</si>
  <si>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</si>
  <si>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</si>
  <si>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</si>
  <si>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</si>
  <si>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</si>
  <si>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</si>
  <si>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</si>
  <si>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</si>
  <si>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</si>
  <si>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</si>
  <si>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</si>
  <si>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</si>
  <si>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</si>
  <si>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</si>
  <si>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</si>
  <si>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</si>
  <si>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</si>
  <si>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</si>
  <si>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</si>
  <si>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</si>
  <si>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</si>
  <si>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</si>
  <si>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</si>
  <si>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</si>
  <si>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</si>
  <si>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</si>
  <si>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</si>
  <si>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</si>
  <si>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</si>
  <si>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</si>
  <si>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</si>
  <si>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</si>
  <si>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</si>
  <si>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</si>
  <si>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</si>
  <si>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</si>
  <si>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</si>
  <si>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</si>
  <si>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</si>
  <si>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</si>
  <si>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</si>
  <si>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</si>
  <si>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</si>
  <si>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</si>
  <si>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</si>
  <si>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</si>
  <si>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</si>
  <si>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</si>
  <si>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</si>
  <si>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</si>
  <si>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</si>
  <si>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</si>
  <si>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</si>
  <si>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</si>
  <si>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</si>
  <si>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</si>
  <si>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</si>
  <si>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</si>
  <si>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</si>
  <si>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</si>
  <si>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</si>
  <si>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</si>
  <si>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</si>
  <si>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</si>
  <si>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</si>
  <si>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</si>
  <si>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</si>
  <si>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</si>
  <si>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</si>
  <si>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</si>
  <si>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</si>
  <si>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</si>
  <si>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</si>
  <si>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</si>
  <si>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</si>
  <si>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</si>
  <si>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</si>
  <si>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</si>
  <si>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</si>
  <si>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</si>
  <si>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</si>
  <si>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</si>
  <si>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</si>
  <si>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</si>
  <si>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</si>
  <si>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</si>
  <si>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</si>
  <si>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</si>
  <si>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</si>
  <si>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</si>
  <si>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</si>
  <si>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</si>
  <si>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</si>
  <si>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</si>
  <si>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</si>
  <si>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</si>
  <si>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</si>
  <si>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</si>
  <si>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</si>
  <si>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</si>
  <si>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</si>
  <si>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</si>
  <si>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</si>
  <si>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</si>
  <si>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</si>
  <si>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</si>
  <si>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</si>
  <si>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</si>
  <si>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</si>
  <si>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</si>
  <si>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</si>
  <si>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</si>
  <si>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</si>
  <si>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</si>
  <si>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</si>
  <si>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</si>
  <si>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</si>
  <si>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</si>
  <si>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</si>
  <si>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</si>
  <si>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</si>
  <si>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</si>
  <si>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</si>
  <si>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</si>
  <si>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</si>
  <si>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</si>
  <si>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</si>
  <si>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</si>
  <si>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</si>
  <si>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</si>
  <si>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</si>
  <si>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</si>
  <si>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</si>
  <si>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</si>
  <si>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</si>
  <si>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</si>
  <si>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</si>
  <si>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</si>
  <si>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</si>
  <si>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</si>
  <si>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</si>
  <si>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</si>
  <si>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</si>
  <si>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</si>
  <si>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</si>
  <si>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</si>
  <si>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</si>
  <si>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</si>
  <si>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</si>
  <si>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</si>
  <si>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</si>
  <si>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</si>
  <si>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</si>
  <si>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</si>
  <si>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</si>
  <si>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</si>
  <si>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</si>
  <si>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</si>
  <si>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</si>
  <si>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</si>
  <si>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</si>
  <si>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</si>
  <si>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</si>
  <si>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</si>
  <si>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</si>
  <si>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</si>
  <si>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</si>
  <si>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</si>
  <si>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</si>
  <si>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</si>
  <si>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</si>
  <si>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</si>
  <si>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</si>
  <si>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</si>
  <si>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</si>
  <si>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</si>
  <si>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</si>
  <si>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</si>
  <si>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</si>
  <si>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</si>
  <si>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</si>
  <si>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</si>
  <si>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</si>
  <si>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</si>
  <si>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</si>
  <si>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</si>
  <si>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</si>
  <si>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</si>
  <si>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</si>
  <si>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</si>
  <si>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</si>
  <si>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</si>
  <si>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</si>
  <si>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</si>
  <si>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</si>
  <si>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</si>
  <si>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</si>
  <si>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</si>
  <si>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</si>
  <si>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</si>
  <si>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</si>
  <si>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</si>
  <si>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</si>
  <si>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</si>
  <si>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</si>
  <si>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</si>
  <si>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</si>
  <si>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</si>
  <si>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</si>
  <si>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</si>
  <si>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</si>
  <si>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</si>
  <si>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</si>
  <si>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</si>
  <si>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</si>
  <si>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</si>
  <si>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</si>
  <si>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</si>
  <si>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</si>
  <si>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</si>
  <si>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</si>
  <si>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</si>
  <si>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</si>
  <si>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</si>
  <si>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</si>
  <si>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</si>
  <si>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</si>
  <si>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</si>
  <si>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</si>
  <si>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</si>
  <si>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</si>
  <si>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</si>
  <si>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</si>
  <si>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</si>
  <si>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</si>
  <si>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</si>
  <si>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</si>
  <si>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</si>
  <si>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</si>
  <si>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</si>
  <si>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</si>
  <si>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</si>
  <si>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</si>
  <si>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</si>
  <si>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</si>
  <si>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</si>
  <si>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</si>
  <si>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</si>
  <si>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</si>
  <si>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</si>
  <si>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</si>
  <si>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</si>
  <si>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</si>
  <si>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</si>
  <si>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</si>
  <si>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</si>
  <si>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</si>
  <si>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</si>
  <si>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</si>
  <si>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</si>
  <si>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</si>
  <si>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</si>
  <si>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</si>
  <si>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</si>
  <si>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</si>
  <si>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</si>
  <si>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</si>
  <si>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</si>
  <si>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</si>
  <si>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</si>
  <si>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</si>
  <si>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</si>
  <si>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</si>
  <si>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</si>
  <si>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</si>
  <si>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</si>
  <si>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</si>
  <si>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</si>
  <si>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</si>
  <si>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</si>
  <si>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</si>
  <si>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</si>
  <si>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</si>
  <si>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</si>
  <si>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</si>
  <si>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</si>
  <si>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</si>
  <si>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</si>
  <si>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</si>
  <si>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</si>
  <si>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</si>
  <si>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</si>
  <si>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</si>
  <si>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</si>
  <si>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</si>
  <si>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</si>
  <si>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</si>
  <si>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</si>
  <si>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</si>
  <si>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</si>
  <si>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</si>
  <si>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</si>
  <si>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</si>
  <si>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</si>
  <si>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</si>
  <si>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</si>
  <si>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</si>
  <si>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</si>
  <si>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</si>
  <si>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</si>
  <si>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</si>
  <si>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</si>
  <si>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</si>
  <si>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</si>
  <si>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</si>
  <si>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</si>
  <si>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</si>
  <si>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</si>
  <si>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</si>
  <si>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</si>
  <si>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</si>
  <si>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</si>
  <si>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</si>
  <si>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</si>
  <si>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</si>
  <si>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</si>
  <si>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</si>
  <si>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</si>
  <si>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</si>
  <si>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</si>
  <si>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</si>
  <si>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</si>
  <si>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</si>
  <si>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</si>
  <si>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</si>
  <si>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</si>
  <si>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</si>
  <si>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</si>
  <si>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</si>
  <si>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</si>
  <si>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</si>
  <si>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</si>
  <si>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</si>
  <si>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</si>
  <si>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</si>
  <si>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</si>
  <si>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</si>
  <si>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</si>
  <si>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</si>
  <si>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</si>
  <si>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</si>
  <si>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</si>
  <si>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</si>
  <si>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</si>
  <si>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</si>
  <si>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</si>
  <si>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</si>
  <si>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</si>
  <si>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</si>
  <si>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</si>
  <si>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</si>
  <si>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</si>
  <si>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</si>
  <si>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</si>
  <si>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</si>
  <si>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</si>
  <si>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</si>
  <si>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</si>
  <si>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</si>
  <si>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</si>
  <si>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</si>
  <si>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</si>
  <si>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</si>
  <si>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</si>
  <si>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</si>
  <si>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</si>
  <si>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</si>
  <si>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</si>
  <si>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</si>
  <si>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</si>
  <si>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</si>
  <si>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</si>
  <si>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</si>
  <si>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</si>
  <si>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</si>
  <si>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</si>
  <si>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</si>
  <si>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</si>
  <si>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</si>
  <si>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</si>
  <si>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</si>
  <si>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</si>
  <si>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</si>
  <si>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</si>
  <si>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</si>
  <si>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</si>
  <si>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</si>
  <si>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</si>
  <si>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</si>
  <si>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</si>
  <si>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</si>
  <si>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</si>
  <si>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</si>
  <si>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</si>
  <si>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</si>
  <si>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</si>
  <si>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</si>
  <si>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</si>
  <si>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</si>
  <si>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</si>
  <si>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</si>
  <si>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</si>
  <si>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</si>
  <si>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</si>
  <si>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</si>
  <si>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</si>
  <si>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</si>
  <si>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</si>
  <si>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</si>
  <si>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</si>
  <si>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</si>
  <si>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</si>
  <si>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</si>
  <si>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</si>
  <si>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</si>
  <si>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</si>
  <si>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</si>
  <si>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</si>
  <si>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</si>
  <si>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</si>
  <si>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</si>
  <si>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</si>
  <si>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</si>
  <si>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</si>
  <si>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</si>
  <si>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</si>
  <si>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</si>
  <si>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</si>
  <si>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</si>
  <si>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</si>
  <si>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</si>
  <si>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</si>
  <si>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</si>
  <si>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</si>
  <si>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</si>
  <si>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</si>
  <si>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</si>
  <si>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</si>
  <si>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</si>
  <si>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</si>
  <si>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</si>
  <si>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</si>
  <si>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</si>
  <si>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</si>
  <si>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</si>
  <si>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</si>
  <si>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</si>
  <si>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</si>
  <si>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</si>
  <si>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</si>
  <si>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</si>
  <si>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</si>
  <si>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</si>
  <si>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</si>
  <si>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</si>
  <si>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</si>
  <si>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</si>
  <si>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</si>
  <si>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</si>
  <si>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</si>
  <si>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</si>
  <si>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</si>
  <si>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</si>
  <si>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</si>
  <si>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</si>
  <si>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</si>
  <si>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</si>
  <si>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</si>
  <si>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</si>
  <si>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</si>
  <si>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</si>
  <si>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</si>
  <si>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</si>
  <si>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</si>
  <si>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</si>
  <si>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</si>
  <si>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</si>
  <si>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</si>
  <si>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</si>
  <si>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</si>
  <si>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</si>
  <si>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</si>
  <si>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</si>
  <si>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</si>
  <si>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</si>
  <si>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</si>
  <si>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</si>
  <si>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</si>
  <si>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</si>
  <si>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</si>
  <si>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</si>
  <si>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</si>
  <si>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</si>
  <si>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</si>
  <si>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</si>
  <si>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</si>
  <si>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</si>
  <si>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</si>
  <si>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</si>
  <si>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</si>
  <si>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</si>
  <si>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</si>
  <si>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</si>
  <si>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</si>
  <si>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</si>
  <si>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</si>
  <si>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</si>
  <si>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</si>
  <si>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</si>
  <si>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</si>
  <si>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</si>
  <si>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</si>
  <si>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</si>
  <si>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</si>
  <si>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</si>
  <si>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</si>
  <si>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</si>
  <si>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</si>
  <si>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</si>
  <si>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</si>
  <si>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</si>
  <si>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</si>
  <si>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</si>
  <si>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</si>
  <si>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</si>
  <si>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</si>
  <si>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</si>
  <si>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</si>
  <si>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</si>
  <si>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</si>
  <si>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</si>
  <si>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</si>
  <si>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</si>
  <si>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</si>
  <si>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</si>
  <si>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</si>
  <si>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</si>
  <si>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</si>
  <si>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</si>
  <si>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</si>
  <si>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</si>
  <si>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</si>
  <si>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</si>
  <si>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</si>
  <si>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</si>
  <si>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</si>
  <si>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</si>
  <si>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</si>
  <si>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</si>
  <si>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</si>
  <si>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</si>
  <si>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</si>
  <si>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</si>
  <si>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</si>
  <si>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</si>
  <si>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</si>
  <si>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</si>
  <si>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</si>
  <si>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</si>
  <si>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</si>
  <si>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</si>
  <si>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</si>
  <si>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</si>
  <si>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</si>
  <si>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</si>
  <si>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</si>
  <si>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</si>
  <si>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</si>
  <si>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</si>
  <si>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</si>
  <si>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</si>
  <si>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</si>
  <si>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</si>
  <si>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</si>
  <si>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</si>
  <si>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</si>
  <si>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</si>
  <si>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</si>
  <si>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</si>
  <si>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</si>
  <si>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</si>
  <si>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</si>
  <si>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</si>
  <si>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</si>
  <si>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</si>
  <si>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</si>
  <si>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</si>
  <si>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</si>
  <si>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</si>
  <si>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</si>
  <si>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</si>
  <si>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</si>
  <si>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</si>
  <si>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</si>
  <si>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</si>
  <si>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</si>
  <si>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</si>
  <si>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</si>
  <si>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</si>
  <si>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</si>
  <si>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</si>
  <si>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</si>
  <si>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</si>
  <si>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</si>
  <si>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</si>
  <si>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</si>
  <si>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</si>
  <si>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</si>
  <si>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</si>
  <si>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</si>
  <si>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</si>
  <si>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</si>
  <si>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</si>
  <si>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</si>
  <si>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</si>
  <si>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</si>
  <si>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</si>
  <si>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</si>
  <si>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</si>
  <si>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</si>
  <si>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</si>
  <si>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</si>
  <si>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</si>
  <si>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</si>
  <si>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</si>
  <si>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</si>
  <si>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</si>
  <si>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</si>
  <si>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</si>
  <si>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</si>
  <si>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</si>
  <si>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</si>
  <si>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</si>
  <si>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</si>
  <si>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</si>
  <si>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</si>
  <si>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</si>
  <si>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</si>
  <si>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</si>
  <si>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</si>
  <si>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</si>
  <si>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</si>
  <si>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</si>
  <si>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</si>
  <si>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</si>
  <si>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</si>
  <si>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</si>
  <si>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</si>
  <si>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</si>
  <si>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</si>
  <si>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</si>
  <si>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</si>
  <si>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</si>
  <si>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</si>
  <si>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</si>
  <si>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</si>
  <si>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</si>
  <si>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</si>
  <si>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</si>
  <si>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</si>
  <si>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</si>
  <si>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</si>
  <si>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</si>
  <si>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</si>
  <si>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</si>
  <si>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</si>
  <si>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</si>
  <si>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</si>
  <si>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</si>
  <si>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</si>
  <si>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</si>
  <si>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</si>
  <si>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</si>
  <si>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</si>
  <si>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</si>
  <si>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</si>
  <si>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</si>
  <si>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</si>
  <si>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</si>
  <si>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</si>
  <si>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</si>
  <si>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</si>
  <si>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</si>
  <si>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</si>
  <si>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</si>
  <si>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</si>
  <si>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</si>
  <si>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</si>
  <si>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</si>
  <si>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</si>
  <si>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</si>
  <si>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</si>
  <si>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</si>
  <si>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</si>
  <si>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</si>
  <si>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</si>
  <si>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</si>
  <si>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</si>
  <si>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</si>
  <si>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</si>
  <si>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</si>
  <si>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</si>
  <si>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</si>
  <si>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</si>
  <si>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</si>
  <si>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</si>
  <si>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</si>
  <si>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</si>
  <si>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</si>
  <si>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</si>
  <si>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</si>
  <si>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</si>
  <si>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</si>
  <si>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</si>
  <si>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</si>
  <si>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</si>
  <si>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</si>
  <si>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</si>
  <si>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</si>
  <si>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</si>
  <si>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</si>
  <si>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</si>
  <si>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</si>
  <si>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</si>
  <si>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</si>
  <si>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</si>
  <si>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</si>
  <si>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</si>
  <si>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</si>
  <si>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</si>
  <si>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</si>
  <si>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</si>
  <si>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</si>
  <si>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</si>
  <si>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</si>
  <si>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</si>
  <si>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</si>
  <si>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</si>
  <si>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</si>
  <si>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</si>
  <si>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</si>
  <si>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</si>
  <si>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</si>
  <si>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</si>
  <si>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</si>
  <si>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</si>
  <si>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</si>
  <si>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</si>
  <si>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</si>
  <si>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</si>
  <si>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</si>
  <si>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</si>
  <si>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</si>
  <si>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</si>
  <si>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</si>
  <si>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</si>
  <si>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</si>
  <si>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</si>
  <si>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</si>
  <si>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</si>
  <si>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</si>
  <si>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</si>
  <si>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</si>
  <si>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</si>
  <si>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</si>
  <si>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</si>
  <si>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</si>
  <si>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</si>
  <si>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</si>
  <si>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</si>
  <si>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</si>
  <si>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</si>
  <si>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</si>
  <si>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</si>
  <si>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</si>
  <si>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</si>
  <si>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</si>
  <si>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</si>
  <si>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</si>
  <si>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</si>
  <si>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</si>
  <si>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</si>
  <si>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</si>
  <si>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</si>
  <si>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</si>
  <si>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</si>
  <si>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</si>
  <si>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</si>
  <si>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</si>
  <si>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</si>
  <si>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</si>
  <si>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</si>
  <si>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</si>
  <si>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</si>
  <si>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</si>
  <si>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</si>
  <si>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</si>
  <si>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</si>
  <si>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</si>
  <si>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</si>
  <si>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</si>
  <si>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</si>
  <si>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</si>
  <si>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</si>
  <si>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</si>
  <si>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</si>
  <si>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</si>
  <si>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</si>
  <si>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</si>
  <si>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</si>
  <si>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</si>
  <si>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</si>
  <si>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</si>
  <si>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</si>
  <si>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</si>
  <si>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</si>
  <si>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</si>
  <si>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</si>
  <si>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</si>
  <si>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</si>
  <si>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</si>
  <si>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</si>
  <si>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</si>
  <si>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</si>
  <si>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</si>
  <si>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</si>
  <si>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</si>
  <si>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</si>
  <si>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</si>
  <si>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</si>
  <si>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</si>
  <si>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</si>
  <si>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</si>
  <si>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</si>
  <si>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</si>
  <si>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</si>
  <si>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</si>
  <si>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</si>
  <si>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</si>
  <si>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</si>
  <si>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</si>
  <si>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</si>
  <si>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</si>
  <si>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</si>
  <si>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</si>
  <si>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</si>
  <si>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</si>
  <si>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</si>
  <si>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</si>
  <si>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</si>
  <si>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</si>
  <si>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</si>
  <si>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</si>
  <si>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</si>
  <si>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</si>
  <si>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</si>
  <si>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</si>
  <si>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</si>
  <si>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</si>
  <si>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</si>
  <si>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</si>
  <si>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</si>
  <si>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</si>
  <si>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</si>
  <si>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</si>
  <si>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</si>
  <si>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</si>
  <si>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</si>
  <si>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</si>
  <si>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</si>
  <si>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</si>
  <si>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</si>
  <si>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</si>
  <si>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</si>
  <si>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</si>
  <si>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</si>
  <si>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</si>
  <si>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</si>
  <si>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</si>
  <si>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</si>
  <si>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</si>
  <si>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</si>
  <si>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</si>
  <si>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</si>
  <si>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</si>
  <si>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</si>
  <si>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</si>
  <si>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</si>
  <si>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</si>
  <si>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</si>
  <si>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</si>
  <si>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</si>
  <si>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</si>
  <si>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</si>
  <si>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</si>
  <si>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</si>
  <si>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</si>
  <si>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</si>
  <si>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</si>
  <si>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</si>
  <si>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</si>
  <si>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</si>
  <si>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</si>
  <si>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</si>
  <si>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</si>
  <si>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</si>
  <si>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</si>
  <si>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</si>
  <si>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</si>
  <si>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</si>
  <si>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</si>
  <si>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</si>
  <si>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</si>
  <si>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</si>
  <si>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</si>
  <si>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</si>
  <si>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</si>
  <si>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</si>
  <si>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</si>
  <si>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</si>
  <si>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</si>
  <si>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</si>
  <si>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</si>
  <si>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</si>
  <si>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</si>
  <si>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</si>
  <si>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</si>
  <si>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</si>
  <si>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</si>
  <si>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</si>
  <si>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</si>
  <si>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</si>
  <si>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</si>
  <si>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</si>
  <si>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</si>
  <si>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</si>
  <si>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</si>
  <si>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</si>
  <si>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</si>
  <si>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</si>
  <si>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</si>
  <si>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</si>
  <si>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</si>
  <si>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</si>
  <si>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</si>
  <si>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</si>
  <si>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</si>
  <si>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</si>
  <si>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</si>
  <si>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</si>
  <si>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</si>
  <si>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</si>
  <si>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</si>
  <si>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</si>
  <si>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</si>
  <si>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</si>
  <si>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</si>
  <si>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</si>
  <si>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</si>
  <si>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</si>
  <si>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</si>
  <si>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</si>
  <si>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</si>
  <si>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</si>
  <si>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</si>
  <si>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</si>
  <si>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</si>
  <si>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</si>
  <si>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</si>
  <si>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</si>
  <si>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</si>
  <si>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</si>
  <si>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</si>
  <si>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</si>
  <si>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</si>
  <si>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</si>
  <si>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</si>
  <si>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</si>
  <si>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</si>
  <si>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</si>
  <si>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</si>
  <si>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</si>
  <si>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</si>
  <si>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</si>
  <si>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</si>
  <si>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</si>
  <si>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</si>
  <si>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</si>
  <si>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</si>
  <si>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</si>
  <si>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</si>
  <si>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</si>
  <si>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</si>
  <si>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</si>
  <si>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</si>
  <si>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</si>
  <si>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</si>
  <si>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</si>
  <si>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</si>
  <si>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</si>
  <si>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</si>
  <si>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</si>
  <si>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</si>
  <si>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</si>
  <si>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</si>
  <si>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</si>
  <si>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</si>
  <si>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</si>
  <si>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</si>
  <si>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</si>
  <si>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</si>
  <si>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</si>
  <si>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</si>
  <si>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</si>
  <si>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</si>
  <si>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</si>
  <si>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</si>
  <si>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</si>
  <si>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</si>
  <si>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</si>
  <si>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</si>
  <si>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</si>
  <si>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</si>
  <si>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</si>
  <si>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</si>
  <si>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</si>
  <si>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</si>
  <si>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</si>
  <si>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</si>
  <si>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</si>
  <si>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</si>
  <si>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</si>
  <si>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</si>
  <si>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</si>
  <si>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</si>
  <si>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</si>
  <si>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</si>
  <si>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</si>
  <si>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</si>
  <si>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</si>
  <si>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</si>
  <si>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</si>
  <si>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</si>
  <si>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</si>
  <si>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</si>
  <si>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</si>
  <si>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</si>
  <si>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</si>
  <si>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</si>
  <si>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</si>
  <si>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</si>
  <si>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</si>
  <si>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</si>
  <si>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</si>
  <si>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</si>
  <si>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</si>
  <si>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</si>
  <si>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</si>
  <si>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</si>
  <si>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</si>
  <si>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</si>
  <si>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</si>
  <si>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</si>
  <si>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</si>
  <si>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</si>
  <si>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</si>
  <si>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</si>
  <si>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</si>
  <si>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</si>
  <si>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</si>
  <si>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</si>
  <si>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</si>
  <si>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</si>
  <si>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</si>
  <si>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</si>
  <si>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</si>
  <si>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</si>
  <si>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</si>
  <si>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</si>
  <si>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</si>
  <si>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</si>
  <si>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</si>
  <si>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</si>
  <si>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</si>
  <si>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</si>
  <si>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</si>
  <si>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</si>
  <si>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</si>
  <si>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</si>
  <si>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</si>
  <si>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</si>
  <si>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</si>
  <si>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</si>
  <si>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</si>
  <si>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</si>
  <si>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</si>
  <si>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</si>
  <si>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</si>
  <si>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</si>
  <si>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</si>
  <si>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</si>
  <si>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</si>
  <si>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</si>
  <si>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</si>
  <si>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</si>
  <si>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</si>
  <si>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</si>
  <si>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</si>
  <si>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</si>
  <si>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</si>
  <si>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</si>
  <si>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</si>
  <si>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</si>
  <si>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</si>
  <si>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</si>
  <si>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</si>
  <si>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</si>
  <si>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</si>
  <si>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</si>
  <si>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</si>
  <si>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</si>
  <si>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</si>
  <si>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</si>
  <si>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</si>
  <si>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</si>
  <si>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</si>
  <si>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</si>
  <si>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</si>
  <si>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</si>
  <si>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</si>
  <si>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</si>
  <si>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</si>
  <si>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</si>
  <si>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</si>
  <si>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</si>
  <si>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</si>
  <si>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</si>
  <si>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</si>
  <si>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</si>
  <si>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</si>
  <si>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</si>
  <si>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</si>
  <si>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</si>
  <si>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</si>
  <si>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</si>
  <si>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</si>
  <si>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</si>
  <si>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</si>
  <si>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</si>
  <si>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</si>
  <si>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</si>
  <si>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</si>
  <si>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</si>
  <si>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</si>
  <si>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</si>
  <si>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</si>
  <si>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</si>
  <si>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</si>
  <si>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</si>
  <si>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</si>
  <si>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</si>
  <si>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</si>
  <si>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</si>
  <si>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</si>
  <si>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</si>
  <si>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</si>
  <si>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</si>
  <si>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</si>
  <si>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</si>
  <si>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</si>
  <si>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</si>
  <si>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</si>
  <si>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</si>
  <si>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</si>
  <si>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</si>
  <si>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</si>
  <si>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</si>
  <si>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</si>
  <si>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</si>
  <si>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</si>
  <si>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</si>
  <si>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</si>
  <si>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</si>
  <si>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</si>
  <si>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</si>
  <si>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</si>
  <si>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</si>
  <si>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</si>
  <si>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</si>
  <si>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</si>
  <si>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</si>
  <si>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</si>
  <si>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</si>
  <si>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</si>
  <si>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</si>
  <si>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</si>
  <si>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</si>
  <si>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</si>
  <si>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</si>
  <si>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</si>
  <si>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</si>
  <si>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</si>
  <si>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</si>
  <si>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</si>
  <si>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</si>
  <si>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</si>
  <si>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</si>
  <si>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</si>
  <si>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</si>
  <si>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</si>
  <si>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</si>
  <si>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</si>
  <si>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</si>
  <si>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</si>
  <si>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</si>
  <si>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</si>
  <si>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</si>
  <si>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</si>
  <si>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</si>
  <si>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</si>
  <si>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</si>
  <si>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</si>
  <si>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</si>
  <si>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</si>
  <si>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</si>
  <si>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</si>
  <si>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</si>
  <si>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</si>
  <si>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</si>
  <si>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</si>
  <si>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</si>
  <si>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</si>
  <si>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</si>
  <si>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</si>
  <si>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</si>
  <si>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</si>
  <si>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</si>
  <si>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</si>
  <si>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</si>
  <si>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</si>
  <si>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</si>
  <si>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</si>
  <si>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</si>
  <si>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</si>
  <si>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</si>
  <si>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</si>
  <si>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</si>
  <si>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</si>
  <si>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</si>
  <si>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</si>
  <si>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</si>
  <si>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</si>
  <si>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</si>
  <si>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</si>
  <si>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</si>
  <si>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</si>
  <si>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</si>
  <si>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</si>
  <si>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</si>
  <si>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</si>
  <si>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</si>
  <si>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</si>
  <si>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</si>
  <si>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</si>
  <si>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</si>
  <si>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</si>
  <si>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</si>
  <si>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</si>
  <si>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</si>
  <si>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</si>
  <si>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</si>
  <si>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</si>
  <si>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</si>
  <si>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</si>
  <si>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</si>
  <si>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</si>
  <si>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</si>
  <si>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</si>
  <si>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</si>
  <si>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</si>
  <si>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</si>
  <si>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</si>
  <si>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</si>
  <si>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</si>
  <si>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</si>
  <si>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</si>
  <si>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</si>
  <si>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</si>
  <si>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</si>
  <si>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</si>
  <si>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</si>
  <si>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</si>
  <si>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</si>
  <si>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</si>
  <si>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</si>
  <si>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</si>
  <si>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</si>
  <si>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</si>
  <si>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</si>
  <si>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</si>
  <si>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</si>
  <si>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</si>
  <si>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</si>
  <si>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</si>
  <si>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</si>
  <si>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</si>
  <si>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</si>
  <si>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</si>
  <si>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</si>
  <si>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</si>
  <si>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</si>
  <si>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</si>
  <si>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</si>
  <si>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</si>
  <si>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</si>
  <si>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</si>
  <si>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</si>
  <si>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</si>
  <si>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</si>
  <si>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</si>
  <si>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</si>
  <si>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</si>
  <si>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</si>
  <si>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</si>
  <si>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</si>
  <si>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</si>
  <si>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</si>
  <si>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</si>
  <si>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</si>
  <si>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</si>
  <si>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</si>
  <si>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</si>
  <si>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</si>
  <si>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</si>
  <si>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</si>
  <si>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</si>
  <si>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</si>
  <si>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</si>
  <si>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</si>
  <si>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</si>
  <si>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</si>
  <si>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</si>
  <si>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</si>
  <si>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</si>
  <si>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</si>
  <si>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</si>
  <si>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</si>
  <si>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</si>
  <si>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</si>
  <si>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</si>
  <si>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</si>
  <si>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</si>
  <si>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</si>
  <si>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</si>
  <si>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</si>
  <si>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</si>
  <si>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</si>
  <si>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</si>
  <si>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</si>
  <si>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</si>
  <si>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</si>
  <si>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</si>
  <si>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</si>
  <si>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</si>
  <si>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</si>
  <si>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</si>
  <si>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</si>
  <si>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</si>
  <si>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</si>
  <si>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</si>
  <si>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</si>
  <si>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</si>
  <si>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</si>
  <si>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</si>
  <si>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</si>
  <si>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</si>
  <si>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</si>
  <si>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</si>
  <si>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</si>
  <si>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</si>
  <si>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</si>
  <si>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</si>
  <si>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</si>
  <si>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</si>
  <si>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</si>
  <si>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</si>
  <si>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</si>
  <si>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</si>
  <si>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</si>
  <si>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</si>
  <si>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</si>
  <si>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</si>
  <si>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</si>
  <si>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</si>
  <si>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</si>
  <si>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</si>
  <si>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</si>
  <si>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</si>
  <si>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</si>
  <si>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</si>
  <si>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</si>
  <si>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</si>
  <si>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</si>
  <si>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</si>
  <si>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</si>
  <si>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</si>
  <si>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</si>
  <si>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</si>
  <si>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</si>
  <si>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</si>
  <si>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</si>
  <si>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</si>
  <si>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</si>
  <si>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</si>
  <si>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</si>
  <si>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</si>
  <si>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</si>
  <si>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</si>
  <si>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</si>
  <si>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</si>
  <si>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</si>
  <si>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</si>
  <si>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</si>
  <si>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</si>
  <si>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</si>
  <si>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</si>
  <si>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</si>
  <si>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</si>
  <si>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</si>
  <si>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</si>
  <si>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</si>
  <si>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</si>
  <si>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</si>
  <si>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</si>
  <si>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</si>
  <si>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</si>
  <si>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</si>
  <si>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</si>
  <si>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</si>
  <si>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</si>
  <si>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</si>
  <si>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</si>
  <si>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</si>
  <si>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</si>
  <si>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</si>
  <si>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</si>
  <si>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</si>
  <si>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</si>
  <si>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</si>
  <si>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</si>
  <si>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</si>
  <si>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</si>
  <si>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</si>
  <si>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</si>
  <si>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</si>
  <si>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</si>
  <si>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</si>
  <si>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</si>
  <si>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</si>
  <si>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</si>
  <si>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</si>
  <si>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</si>
  <si>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</si>
  <si>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</si>
  <si>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</si>
  <si>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</si>
  <si>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</si>
  <si>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</si>
  <si>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</si>
  <si>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</si>
  <si>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</si>
  <si>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</si>
  <si>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</si>
  <si>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</si>
  <si>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</si>
  <si>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</si>
  <si>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</si>
  <si>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</si>
  <si>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</si>
  <si>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</si>
  <si>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</si>
  <si>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</si>
  <si>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</si>
  <si>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</si>
  <si>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</si>
  <si>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</si>
  <si>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</si>
  <si>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</si>
  <si>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</si>
  <si>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</si>
  <si>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</si>
  <si>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</si>
  <si>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</si>
  <si>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</si>
  <si>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</si>
  <si>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</si>
  <si>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</si>
  <si>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</si>
  <si>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</si>
  <si>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</si>
  <si>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</si>
  <si>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</si>
  <si>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</si>
  <si>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</si>
  <si>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</si>
  <si>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</si>
  <si>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</si>
  <si>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</si>
  <si>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</si>
  <si>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</si>
  <si>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</si>
  <si>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</si>
  <si>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</si>
  <si>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</si>
  <si>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</si>
  <si>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</si>
  <si>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</si>
  <si>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</si>
  <si>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</si>
  <si>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</si>
  <si>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</si>
  <si>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</si>
  <si>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</si>
  <si>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</si>
  <si>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</si>
  <si>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</si>
  <si>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</si>
  <si>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</si>
  <si>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</si>
  <si>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</si>
  <si>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</si>
  <si>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</si>
  <si>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</si>
  <si>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</si>
  <si>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</si>
  <si>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</si>
  <si>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</si>
  <si>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</si>
  <si>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</si>
  <si>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</si>
  <si>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</si>
  <si>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</si>
  <si>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</si>
  <si>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</si>
  <si>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</si>
  <si>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</si>
  <si>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</si>
  <si>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</si>
  <si>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</si>
  <si>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</si>
  <si>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</si>
  <si>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</si>
  <si>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</si>
  <si>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</si>
  <si>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</si>
  <si>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</si>
  <si>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</si>
  <si>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</si>
  <si>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</si>
  <si>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</si>
  <si>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</si>
  <si>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</si>
  <si>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</si>
  <si>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</si>
  <si>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</si>
  <si>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</si>
  <si>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</si>
  <si>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</si>
  <si>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</si>
  <si>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</si>
  <si>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</si>
  <si>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</si>
  <si>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</si>
  <si>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</si>
  <si>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</si>
  <si>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</si>
  <si>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</si>
  <si>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</si>
  <si>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</si>
  <si>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</si>
  <si>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</si>
  <si>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</si>
  <si>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</si>
  <si>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</si>
  <si>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</si>
  <si>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</si>
  <si>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</si>
  <si>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</si>
  <si>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</si>
  <si>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</si>
  <si>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</si>
  <si>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</si>
  <si>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</si>
  <si>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</si>
  <si>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</si>
  <si>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</si>
  <si>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</si>
  <si>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</si>
  <si>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</si>
  <si>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</si>
  <si>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</si>
  <si>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</si>
  <si>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</si>
  <si>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</si>
  <si>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</si>
  <si>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</si>
  <si>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</si>
  <si>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</si>
  <si>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</si>
  <si>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</si>
  <si>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</si>
  <si>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</si>
  <si>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</si>
  <si>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</si>
  <si>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</si>
  <si>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</si>
  <si>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</si>
  <si>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</si>
  <si>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</si>
  <si>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</si>
  <si>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</si>
  <si>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</si>
  <si>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</si>
  <si>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</si>
  <si>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</si>
  <si>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</si>
  <si>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</si>
  <si>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</si>
  <si>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</si>
  <si>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</si>
  <si>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</si>
  <si>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</si>
  <si>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</si>
  <si>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</si>
  <si>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</si>
  <si>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</si>
  <si>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</si>
  <si>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</si>
  <si>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</si>
  <si>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</si>
  <si>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</si>
  <si>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</si>
  <si>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</si>
  <si>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</si>
  <si>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</si>
  <si>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</si>
  <si>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</si>
  <si>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</si>
  <si>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</si>
  <si>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</si>
  <si>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</si>
  <si>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</si>
  <si>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</si>
  <si>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</si>
  <si>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</si>
  <si>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</si>
  <si>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</si>
  <si>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</si>
  <si>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</si>
  <si>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</si>
  <si>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</si>
  <si>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</si>
  <si>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</si>
  <si>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</si>
  <si>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</si>
  <si>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</si>
  <si>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</si>
  <si>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</si>
  <si>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</si>
  <si>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</si>
  <si>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</si>
  <si>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</si>
  <si>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</si>
  <si>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</si>
  <si>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</si>
  <si>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</si>
  <si>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</si>
  <si>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</si>
  <si>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</si>
  <si>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</si>
  <si>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</si>
  <si>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</si>
  <si>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</si>
  <si>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</si>
  <si>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</si>
  <si>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</si>
  <si>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</si>
  <si>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</si>
  <si>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</si>
  <si>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</si>
  <si>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</si>
  <si>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</si>
  <si>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</si>
  <si>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</si>
  <si>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</si>
  <si>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</si>
  <si>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</si>
  <si>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</si>
  <si>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</si>
  <si>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</si>
  <si>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</si>
  <si>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</si>
  <si>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</si>
  <si>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</si>
  <si>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</si>
  <si>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</si>
  <si>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</si>
  <si>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</si>
  <si>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</si>
  <si>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</si>
  <si>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</si>
  <si>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</si>
  <si>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</si>
  <si>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</si>
  <si>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</si>
  <si>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</si>
  <si>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</si>
  <si>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</si>
  <si>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</si>
  <si>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</si>
  <si>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</si>
  <si>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</si>
  <si>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</si>
  <si>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</si>
  <si>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</si>
  <si>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</si>
  <si>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</si>
  <si>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</si>
  <si>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</si>
  <si>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</si>
  <si>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</si>
  <si>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</si>
  <si>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</si>
  <si>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</si>
  <si>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</si>
  <si>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</si>
  <si>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</si>
  <si>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</si>
  <si>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</si>
  <si>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</si>
  <si>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</si>
  <si>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</si>
  <si>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</si>
  <si>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</si>
  <si>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</si>
  <si>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</si>
  <si>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</si>
  <si>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</si>
  <si>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</si>
  <si>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</si>
  <si>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</si>
  <si>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</si>
  <si>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</si>
  <si>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</si>
  <si>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</si>
  <si>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</si>
  <si>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</si>
  <si>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</si>
  <si>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</si>
  <si>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</si>
  <si>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</si>
  <si>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</si>
  <si>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</si>
  <si>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</si>
  <si>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</si>
  <si>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</si>
  <si>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</si>
  <si>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</si>
  <si>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</si>
  <si>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</si>
  <si>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</si>
  <si>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</si>
  <si>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</si>
  <si>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</si>
  <si>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</si>
  <si>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</si>
  <si>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</si>
  <si>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</si>
  <si>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</si>
  <si>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</si>
  <si>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</si>
  <si>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</si>
  <si>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</si>
  <si>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</si>
  <si>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</si>
  <si>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</si>
  <si>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</si>
  <si>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</si>
  <si>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</si>
  <si>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</si>
  <si>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</si>
  <si>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</si>
  <si>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</si>
  <si>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</si>
  <si>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</si>
  <si>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</si>
  <si>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</si>
  <si>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</si>
  <si>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</si>
  <si>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</si>
  <si>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</si>
  <si>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</si>
  <si>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</si>
  <si>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</si>
  <si>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</si>
  <si>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</si>
  <si>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</si>
  <si>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</si>
  <si>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</si>
  <si>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</si>
  <si>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</si>
  <si>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</si>
  <si>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</si>
  <si>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</si>
  <si>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</si>
  <si>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</si>
  <si>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</si>
  <si>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</si>
  <si>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</si>
  <si>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</si>
  <si>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</si>
  <si>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</si>
  <si>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</si>
  <si>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</si>
  <si>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</si>
  <si>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</si>
  <si>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</si>
  <si>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</si>
  <si>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</si>
  <si>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</si>
  <si>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</si>
  <si>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</si>
  <si>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</si>
  <si>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</si>
  <si>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</si>
  <si>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</si>
  <si>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</si>
  <si>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</si>
  <si>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</si>
  <si>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</si>
  <si>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</si>
  <si>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</si>
  <si>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</si>
  <si>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</si>
  <si>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</si>
  <si>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</si>
  <si>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</si>
  <si>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</si>
  <si>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</si>
  <si>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</si>
  <si>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</si>
  <si>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</si>
  <si>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</si>
  <si>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</si>
  <si>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</si>
  <si>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</si>
  <si>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</si>
  <si>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</si>
  <si>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</si>
  <si>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</si>
  <si>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</si>
  <si>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</si>
  <si>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</si>
  <si>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</si>
  <si>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</si>
  <si>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</si>
  <si>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</si>
  <si>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</si>
  <si>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</si>
  <si>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</si>
  <si>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</si>
  <si>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</si>
  <si>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</si>
  <si>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</si>
  <si>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</si>
  <si>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</si>
  <si>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</si>
  <si>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</si>
  <si>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</si>
  <si>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</si>
  <si>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</si>
  <si>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</si>
  <si>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</si>
  <si>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</si>
  <si>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</si>
  <si>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</si>
  <si>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</si>
  <si>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</si>
  <si>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</si>
  <si>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</si>
  <si>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</si>
  <si>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</si>
  <si>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</si>
  <si>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</si>
  <si>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</si>
  <si>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</si>
  <si>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</si>
  <si>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</si>
  <si>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</si>
  <si>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</si>
  <si>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</si>
  <si>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</si>
  <si>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</si>
  <si>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</si>
  <si>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</si>
  <si>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</si>
  <si>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</si>
  <si>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</si>
  <si>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</si>
  <si>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</si>
  <si>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</si>
  <si>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</si>
  <si>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</si>
  <si>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</si>
  <si>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</si>
  <si>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</si>
  <si>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</si>
  <si>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</si>
  <si>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</si>
  <si>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</si>
  <si>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</si>
  <si>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</si>
  <si>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</si>
  <si>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</si>
  <si>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</si>
  <si>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</si>
  <si>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</si>
  <si>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</si>
  <si>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</si>
  <si>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</si>
  <si>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</si>
  <si>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</si>
  <si>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</si>
  <si>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</si>
  <si>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</si>
  <si>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</si>
  <si>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</si>
  <si>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</si>
  <si>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</si>
  <si>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</si>
  <si>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</si>
  <si>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</si>
  <si>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</si>
  <si>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</si>
  <si>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</si>
  <si>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</si>
  <si>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</si>
  <si>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</si>
  <si>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</si>
  <si>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</si>
  <si>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</si>
  <si>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</si>
  <si>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</si>
  <si>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</si>
  <si>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</si>
  <si>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</si>
  <si>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</si>
  <si>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</si>
  <si>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</si>
  <si>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</si>
  <si>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</si>
  <si>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</si>
  <si>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</si>
  <si>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</si>
  <si>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</si>
  <si>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</si>
  <si>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</si>
  <si>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</si>
  <si>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</si>
  <si>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</si>
  <si>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</si>
  <si>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</si>
  <si>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</si>
  <si>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</si>
  <si>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</si>
  <si>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</si>
  <si>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</si>
  <si>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</si>
  <si>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</si>
  <si>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</si>
  <si>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</si>
  <si>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</si>
  <si>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</si>
  <si>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</si>
  <si>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</si>
  <si>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</si>
  <si>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</si>
  <si>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</si>
  <si>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</si>
  <si>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</si>
  <si>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</si>
  <si>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</si>
  <si>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</si>
  <si>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</si>
  <si>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</si>
  <si>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</si>
  <si>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</si>
  <si>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</si>
  <si>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</si>
  <si>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</si>
  <si>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</si>
  <si>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</si>
  <si>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</si>
  <si>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</si>
  <si>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</si>
  <si>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</si>
  <si>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</si>
  <si>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</si>
  <si>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</si>
  <si>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</si>
  <si>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</si>
  <si>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</si>
  <si>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</si>
  <si>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</si>
  <si>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</si>
  <si>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</si>
  <si>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</si>
  <si>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</si>
  <si>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</si>
  <si>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</si>
  <si>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</si>
  <si>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</si>
  <si>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</si>
  <si>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</si>
  <si>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</si>
  <si>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</si>
  <si>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</si>
  <si>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</si>
  <si>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</si>
  <si>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</si>
  <si>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</si>
  <si>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</si>
  <si>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</si>
  <si>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</si>
  <si>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</si>
  <si>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</si>
  <si>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</si>
  <si>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</si>
  <si>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</si>
  <si>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</si>
  <si>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</si>
  <si>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</si>
  <si>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</si>
  <si>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</si>
  <si>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</si>
  <si>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</si>
  <si>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</si>
  <si>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</si>
  <si>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</si>
  <si>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</si>
  <si>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</si>
  <si>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</si>
  <si>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</si>
  <si>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</si>
  <si>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</si>
  <si>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</si>
  <si>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</si>
  <si>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</si>
  <si>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</si>
  <si>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</si>
  <si>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</si>
  <si>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</si>
  <si>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</si>
  <si>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</si>
  <si>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</si>
  <si>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</si>
  <si>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</si>
  <si>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</si>
  <si>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</si>
  <si>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</si>
  <si>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</si>
  <si>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</si>
  <si>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</si>
  <si>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</si>
  <si>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</si>
  <si>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</si>
  <si>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</si>
  <si>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</si>
  <si>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</si>
  <si>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</si>
  <si>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</si>
  <si>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</si>
  <si>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</si>
  <si>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</si>
  <si>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</si>
  <si>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</si>
  <si>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</si>
  <si>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</si>
  <si>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</si>
  <si>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</si>
  <si>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</si>
  <si>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</si>
  <si>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</si>
  <si>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</si>
  <si>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</si>
  <si>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</si>
  <si>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</si>
  <si>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</si>
  <si>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</si>
  <si>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</si>
  <si>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</si>
  <si>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</si>
  <si>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</si>
  <si>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</si>
  <si>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</si>
  <si>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</si>
  <si>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</si>
  <si>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</si>
  <si>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</si>
  <si>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</si>
  <si>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</si>
  <si>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</si>
  <si>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</si>
  <si>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</si>
  <si>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</si>
  <si>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</si>
  <si>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</si>
  <si>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</si>
  <si>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</si>
  <si>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</si>
  <si>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</si>
  <si>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</si>
  <si>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</si>
  <si>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</si>
  <si>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</si>
  <si>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</si>
  <si>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</si>
  <si>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</si>
  <si>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</si>
  <si>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</si>
  <si>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</si>
  <si>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</si>
  <si>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</si>
  <si>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</si>
  <si>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</si>
  <si>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</si>
  <si>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</si>
  <si>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</si>
  <si>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</si>
  <si>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</si>
  <si>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</si>
  <si>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</si>
  <si>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</si>
  <si>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</si>
  <si>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</si>
  <si>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</si>
  <si>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</si>
  <si>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</si>
  <si>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</si>
  <si>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</si>
  <si>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</si>
  <si>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</si>
  <si>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</si>
  <si>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</si>
  <si>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</si>
  <si>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</si>
  <si>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</si>
  <si>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</si>
  <si>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</si>
  <si>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</si>
  <si>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</si>
  <si>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</si>
  <si>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</si>
  <si>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</si>
  <si>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</si>
  <si>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</si>
  <si>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</si>
  <si>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</si>
  <si>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</si>
  <si>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</si>
  <si>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</si>
  <si>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</si>
  <si>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</si>
  <si>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</si>
  <si>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</si>
  <si>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</si>
  <si>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</si>
  <si>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</si>
  <si>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</si>
  <si>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</si>
  <si>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</si>
  <si>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</si>
  <si>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</si>
  <si>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</si>
  <si>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</si>
  <si>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</si>
  <si>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</si>
  <si>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</si>
  <si>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</si>
  <si>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</si>
  <si>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</si>
  <si>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</si>
  <si>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</si>
  <si>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</si>
  <si>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</si>
  <si>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</si>
  <si>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</si>
  <si>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</si>
  <si>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</si>
  <si>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</si>
  <si>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</si>
  <si>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</si>
  <si>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</si>
  <si>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</si>
  <si>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</si>
  <si>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</si>
  <si>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</si>
  <si>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</si>
  <si>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</si>
  <si>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</si>
  <si>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</si>
  <si>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</si>
  <si>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</si>
  <si>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</si>
  <si>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</si>
  <si>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</si>
  <si>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</si>
  <si>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</si>
  <si>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</si>
  <si>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</si>
  <si>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</si>
  <si>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</si>
  <si>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</si>
  <si>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</si>
  <si>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</si>
  <si>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</si>
  <si>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</si>
  <si>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</si>
  <si>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</si>
  <si>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</si>
  <si>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</si>
  <si>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</si>
  <si>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</si>
  <si>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</si>
  <si>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</si>
  <si>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</si>
  <si>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</si>
  <si>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</si>
  <si>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</si>
  <si>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</si>
  <si>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</si>
  <si>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</si>
  <si>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</si>
  <si>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</si>
  <si>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</si>
  <si>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</si>
  <si>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</si>
  <si>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</si>
  <si>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</si>
  <si>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</si>
  <si>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</si>
  <si>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</si>
  <si>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</si>
  <si>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</si>
  <si>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</si>
  <si>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</si>
  <si>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</si>
  <si>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</si>
  <si>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</si>
  <si>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</si>
  <si>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</si>
  <si>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</si>
  <si>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</si>
  <si>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</si>
  <si>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</si>
  <si>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</si>
  <si>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</si>
  <si>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</si>
  <si>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</si>
  <si>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</si>
  <si>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</si>
  <si>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</si>
  <si>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</si>
  <si>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</si>
  <si>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</si>
  <si>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</si>
  <si>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</si>
  <si>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</si>
  <si>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</si>
  <si>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</si>
  <si>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</si>
  <si>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</si>
  <si>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</si>
  <si>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</si>
  <si>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</si>
  <si>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</si>
  <si>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</si>
  <si>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</si>
  <si>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</si>
  <si>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</si>
  <si>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</si>
  <si>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</si>
  <si>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</si>
  <si>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</si>
  <si>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</si>
  <si>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</si>
  <si>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</si>
  <si>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</si>
  <si>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</si>
  <si>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</si>
  <si>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</si>
  <si>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</si>
  <si>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</si>
  <si>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</si>
  <si>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</si>
  <si>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</si>
  <si>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</si>
  <si>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</si>
  <si>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</si>
  <si>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</si>
  <si>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</si>
  <si>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</si>
  <si>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</si>
  <si>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</si>
  <si>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</si>
  <si>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</si>
  <si>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</si>
  <si>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</si>
  <si>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</si>
  <si>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</si>
  <si>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</si>
  <si>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</si>
  <si>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</si>
  <si>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</si>
  <si>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</si>
  <si>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</si>
  <si>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</si>
  <si>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</si>
  <si>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</si>
  <si>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</si>
  <si>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</si>
  <si>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</si>
  <si>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</si>
  <si>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</si>
  <si>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</si>
  <si>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</si>
  <si>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</si>
  <si>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</si>
  <si>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</si>
  <si>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</si>
  <si>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</si>
  <si>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</si>
  <si>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</si>
  <si>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</si>
  <si>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</si>
  <si>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</si>
  <si>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</si>
  <si>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</si>
  <si>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</si>
  <si>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</si>
  <si>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</si>
  <si>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</si>
  <si>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</si>
  <si>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</si>
  <si>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</si>
  <si>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</si>
  <si>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</si>
  <si>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</si>
  <si>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</si>
  <si>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</si>
  <si>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</si>
  <si>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</si>
  <si>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</si>
  <si>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</si>
  <si>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</si>
  <si>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</si>
  <si>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</si>
  <si>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</si>
  <si>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</si>
  <si>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</si>
  <si>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</si>
  <si>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</si>
  <si>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</si>
  <si>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</si>
  <si>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</si>
  <si>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</si>
  <si>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</si>
  <si>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</si>
  <si>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</si>
  <si>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</si>
  <si>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</si>
  <si>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</si>
  <si>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</si>
  <si>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</si>
  <si>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</si>
  <si>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</si>
  <si>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</si>
  <si>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</si>
  <si>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</si>
  <si>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</si>
  <si>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</si>
  <si>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</si>
  <si>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</si>
  <si>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</si>
  <si>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</si>
  <si>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</si>
  <si>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</si>
  <si>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</si>
  <si>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</si>
  <si>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</si>
  <si>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</si>
  <si>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</si>
  <si>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</si>
  <si>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</si>
  <si>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</si>
  <si>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</si>
  <si>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</si>
  <si>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</si>
  <si>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</si>
  <si>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</si>
  <si>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</si>
  <si>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</si>
  <si>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</si>
  <si>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</si>
  <si>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</si>
  <si>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</si>
  <si>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</si>
  <si>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</si>
  <si>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</si>
  <si>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</si>
  <si>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</si>
  <si>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</si>
  <si>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</si>
  <si>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</si>
  <si>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</si>
  <si>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</si>
  <si>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</si>
  <si>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</si>
  <si>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</si>
  <si>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</si>
  <si>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</si>
  <si>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</si>
  <si>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</si>
  <si>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</si>
  <si>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</si>
  <si>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</si>
  <si>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</si>
  <si>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</si>
  <si>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</si>
  <si>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</si>
  <si>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</si>
  <si>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</si>
  <si>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</si>
  <si>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</si>
  <si>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</si>
  <si>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</si>
  <si>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</si>
  <si>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</si>
  <si>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</si>
  <si>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</si>
  <si>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</si>
  <si>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</si>
  <si>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</si>
  <si>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</si>
  <si>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</si>
  <si>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</si>
  <si>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</si>
  <si>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</si>
  <si>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</si>
  <si>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</si>
  <si>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</si>
  <si>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</si>
  <si>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</si>
  <si>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</si>
  <si>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</si>
  <si>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</si>
  <si>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</si>
  <si>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</si>
  <si>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</si>
  <si>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</si>
  <si>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</si>
  <si>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</si>
  <si>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</si>
  <si>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</si>
  <si>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</si>
  <si>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</si>
  <si>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</si>
  <si>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</si>
  <si>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</si>
  <si>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</si>
  <si>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</si>
  <si>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</si>
  <si>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</si>
  <si>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</si>
  <si>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</si>
  <si>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</si>
  <si>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</si>
  <si>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</si>
  <si>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</si>
  <si>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</si>
  <si>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</si>
  <si>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</si>
  <si>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</si>
  <si>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</si>
  <si>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</si>
  <si>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</si>
  <si>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</si>
  <si>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</si>
  <si>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</si>
  <si>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</si>
  <si>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</si>
  <si>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</si>
  <si>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</si>
  <si>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</si>
  <si>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</si>
  <si>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</si>
  <si>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</si>
  <si>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</si>
  <si>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</si>
  <si>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</si>
  <si>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</si>
  <si>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</si>
  <si>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</si>
  <si>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</si>
  <si>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</si>
  <si>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</si>
  <si>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</si>
  <si>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</si>
  <si>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</si>
  <si>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</si>
  <si>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</si>
  <si>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</si>
  <si>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</si>
  <si>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</si>
  <si>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</si>
  <si>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</si>
  <si>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</si>
  <si>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</si>
  <si>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</si>
  <si>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</si>
  <si>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</si>
  <si>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</si>
  <si>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</si>
  <si>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</si>
  <si>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</si>
  <si>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</si>
  <si>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</si>
  <si>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</si>
  <si>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</si>
  <si>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</si>
  <si>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</si>
  <si>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</si>
  <si>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</si>
  <si>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</si>
  <si>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</si>
  <si>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</si>
  <si>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</si>
  <si>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</si>
  <si>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</si>
  <si>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</si>
  <si>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</si>
  <si>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</si>
  <si>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</si>
  <si>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</si>
  <si>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</si>
  <si>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</si>
  <si>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</si>
  <si>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</si>
  <si>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</si>
  <si>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</si>
  <si>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</si>
  <si>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</si>
  <si>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</si>
  <si>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</si>
  <si>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</si>
  <si>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</si>
  <si>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</si>
  <si>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</si>
  <si>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</si>
  <si>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</si>
  <si>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</si>
  <si>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</si>
  <si>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</si>
  <si>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</si>
  <si>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</si>
  <si>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</si>
  <si>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</si>
  <si>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</si>
  <si>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</si>
  <si>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</si>
  <si>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</si>
  <si>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</si>
  <si>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</si>
  <si>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</si>
  <si>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</si>
  <si>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</si>
  <si>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</si>
  <si>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</si>
  <si>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</si>
  <si>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</si>
  <si>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</si>
  <si>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</si>
  <si>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</si>
  <si>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</si>
  <si>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</si>
  <si>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</si>
  <si>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</si>
  <si>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</si>
  <si>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</si>
  <si>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</si>
  <si>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</si>
  <si>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</si>
  <si>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</si>
  <si>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</si>
  <si>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</si>
  <si>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</si>
  <si>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</si>
  <si>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</si>
  <si>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</si>
  <si>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</si>
  <si>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</si>
  <si>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</si>
  <si>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</si>
  <si>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</si>
  <si>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</si>
  <si>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</si>
  <si>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</si>
  <si>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</si>
  <si>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</si>
  <si>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</si>
  <si>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</si>
  <si>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</si>
  <si>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</si>
  <si>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</si>
  <si>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</si>
  <si>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</si>
  <si>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</si>
  <si>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</si>
  <si>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</si>
  <si>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</si>
  <si>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</si>
  <si>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</si>
  <si>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</si>
  <si>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</si>
  <si>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</si>
  <si>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</si>
  <si>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</si>
  <si>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</si>
  <si>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</si>
  <si>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</si>
  <si>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</si>
  <si>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</si>
  <si>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</si>
  <si>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</si>
  <si>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</si>
  <si>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</si>
  <si>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</si>
  <si>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</si>
  <si>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</si>
  <si>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</si>
  <si>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</si>
  <si>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</si>
  <si>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</si>
  <si>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</si>
  <si>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</si>
  <si>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</si>
  <si>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</si>
  <si>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</si>
  <si>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</si>
  <si>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</si>
  <si>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</si>
  <si>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</si>
  <si>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</si>
  <si>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</si>
  <si>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</si>
  <si>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</si>
  <si>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</si>
  <si>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</si>
  <si>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</si>
  <si>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</si>
  <si>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</si>
  <si>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</si>
  <si>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</si>
  <si>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</si>
  <si>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</si>
  <si>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</si>
  <si>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</si>
  <si>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</si>
  <si>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</si>
  <si>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</si>
  <si>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</si>
  <si>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</si>
  <si>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</si>
  <si>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</si>
  <si>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</si>
  <si>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</si>
  <si>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</si>
  <si>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</si>
  <si>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</si>
  <si>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</si>
  <si>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</si>
  <si>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</si>
  <si>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</si>
  <si>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</si>
  <si>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</si>
  <si>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</si>
  <si>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</si>
  <si>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</si>
  <si>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</si>
  <si>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</si>
  <si>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</si>
  <si>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</si>
  <si>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</si>
  <si>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</si>
  <si>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</si>
  <si>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</si>
  <si>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</si>
  <si>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</si>
  <si>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</si>
  <si>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</si>
  <si>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</si>
  <si>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</si>
  <si>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</si>
  <si>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</si>
  <si>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</si>
  <si>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</si>
  <si>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</si>
  <si>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</si>
  <si>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</si>
  <si>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</si>
  <si>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</si>
  <si>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</si>
  <si>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</si>
  <si>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</si>
  <si>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</si>
  <si>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</si>
  <si>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</si>
  <si>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</si>
  <si>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</si>
  <si>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</si>
  <si>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</si>
  <si>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</si>
  <si>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</si>
  <si>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</si>
  <si>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</si>
  <si>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</si>
  <si>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</si>
  <si>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</si>
  <si>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</si>
  <si>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</si>
  <si>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</si>
  <si>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</si>
  <si>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</si>
  <si>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</si>
  <si>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</si>
  <si>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</si>
  <si>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</si>
  <si>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</si>
  <si>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</si>
  <si>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</si>
  <si>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</si>
  <si>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</si>
  <si>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</si>
  <si>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</si>
  <si>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</si>
  <si>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</si>
  <si>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</si>
  <si>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</si>
  <si>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</si>
  <si>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</si>
  <si>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</si>
  <si>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</si>
  <si>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</si>
  <si>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</si>
  <si>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</si>
  <si>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</si>
  <si>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</si>
  <si>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</si>
  <si>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</si>
  <si>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</si>
  <si>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</si>
  <si>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</si>
  <si>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</si>
  <si>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</si>
  <si>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</si>
  <si>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</si>
  <si>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</si>
  <si>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</si>
  <si>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</si>
  <si>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</si>
  <si>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</si>
  <si>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</si>
  <si>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</si>
  <si>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</si>
  <si>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</si>
  <si>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</si>
  <si>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</si>
  <si>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</si>
  <si>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</si>
  <si>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</si>
  <si>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</si>
  <si>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</si>
  <si>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</si>
  <si>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</si>
  <si>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</si>
  <si>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</si>
  <si>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</si>
  <si>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</si>
  <si>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</si>
  <si>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</si>
  <si>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</si>
  <si>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</si>
  <si>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</si>
  <si>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</si>
  <si>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</si>
  <si>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</si>
  <si>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</si>
  <si>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</si>
  <si>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</si>
  <si>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</si>
  <si>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</si>
  <si>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</si>
  <si>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</si>
  <si>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</si>
  <si>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</si>
  <si>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</si>
  <si>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</si>
  <si>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</si>
  <si>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</si>
  <si>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</si>
  <si>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</si>
  <si>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</si>
  <si>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</si>
  <si>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</si>
  <si>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</si>
  <si>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</si>
  <si>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</si>
  <si>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</si>
  <si>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</si>
  <si>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</si>
  <si>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</si>
  <si>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</si>
  <si>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</si>
  <si>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</si>
  <si>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</si>
  <si>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</si>
  <si>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</si>
  <si>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</si>
  <si>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</si>
  <si>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</si>
  <si>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</si>
  <si>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</si>
  <si>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</si>
  <si>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</si>
  <si>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</si>
  <si>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</si>
  <si>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</si>
  <si>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</si>
  <si>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</si>
  <si>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</si>
  <si>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</si>
  <si>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</si>
  <si>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</si>
  <si>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</si>
  <si>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</si>
  <si>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</si>
  <si>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</si>
  <si>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</si>
  <si>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</si>
  <si>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</si>
  <si>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</si>
  <si>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</si>
  <si>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</si>
  <si>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</si>
  <si>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</si>
  <si>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</si>
  <si>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</si>
  <si>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</si>
  <si>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</si>
  <si>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</si>
  <si>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</si>
  <si>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</si>
  <si>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</si>
  <si>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</si>
  <si>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</si>
  <si>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</si>
  <si>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</si>
  <si>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</si>
  <si>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</si>
  <si>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</si>
  <si>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</si>
  <si>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</si>
  <si>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</si>
  <si>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</si>
  <si>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</si>
  <si>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</si>
  <si>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</si>
  <si>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</si>
  <si>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</si>
  <si>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</si>
  <si>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</si>
  <si>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</si>
  <si>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</si>
  <si>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</si>
  <si>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</si>
  <si>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</si>
  <si>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</si>
  <si>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</si>
  <si>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</si>
  <si>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</si>
  <si>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</si>
  <si>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</si>
  <si>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</si>
  <si>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</si>
  <si>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</si>
  <si>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</si>
  <si>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</si>
  <si>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</si>
  <si>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</si>
  <si>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</si>
  <si>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</si>
  <si>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</si>
  <si>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</si>
  <si>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</si>
  <si>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</si>
  <si>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</si>
  <si>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</si>
  <si>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</si>
  <si>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</si>
  <si>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</si>
  <si>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</si>
  <si>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</si>
  <si>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</si>
  <si>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</si>
  <si>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</si>
  <si>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</si>
  <si>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</si>
  <si>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</si>
  <si>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</si>
  <si>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</si>
  <si>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</si>
  <si>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</si>
  <si>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</si>
  <si>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</si>
  <si>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</si>
  <si>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</si>
  <si>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</si>
  <si>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</si>
  <si>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</si>
  <si>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</si>
  <si>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</si>
  <si>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</si>
  <si>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</si>
  <si>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</si>
  <si>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</si>
  <si>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</si>
  <si>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</si>
  <si>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</si>
  <si>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</si>
  <si>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</si>
  <si>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</si>
  <si>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</si>
  <si>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</si>
  <si>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</si>
  <si>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</si>
  <si>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</si>
  <si>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</si>
  <si>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</si>
  <si>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</si>
  <si>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</si>
  <si>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</si>
  <si>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</si>
  <si>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</si>
  <si>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</si>
  <si>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</si>
  <si>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</si>
  <si>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</si>
  <si>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</si>
  <si>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</si>
  <si>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</si>
  <si>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</si>
  <si>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</si>
  <si>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</si>
  <si>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</si>
  <si>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</si>
  <si>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</si>
  <si>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</si>
  <si>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</si>
  <si>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</si>
  <si>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</si>
  <si>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</si>
  <si>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</si>
  <si>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</si>
  <si>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</si>
  <si>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</si>
  <si>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</si>
  <si>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</si>
  <si>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</si>
  <si>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</si>
  <si>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</si>
  <si>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</si>
  <si>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</si>
  <si>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</si>
  <si>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</si>
  <si>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</si>
  <si>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</si>
  <si>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</si>
  <si>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</si>
  <si>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</si>
  <si>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</si>
  <si>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</si>
  <si>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</si>
  <si>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</si>
  <si>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</si>
  <si>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</si>
  <si>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</si>
  <si>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</si>
  <si>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</si>
  <si>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</si>
  <si>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</si>
  <si>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</si>
  <si>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</si>
  <si>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</si>
  <si>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</si>
  <si>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</si>
  <si>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</si>
  <si>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</si>
  <si>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</si>
  <si>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</si>
  <si>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</si>
  <si>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</si>
  <si>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</si>
  <si>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</si>
  <si>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</si>
  <si>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</si>
  <si>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</si>
  <si>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</si>
  <si>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</si>
  <si>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</si>
  <si>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</si>
  <si>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</si>
  <si>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</si>
  <si>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</si>
  <si>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</si>
  <si>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</si>
  <si>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</si>
  <si>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</si>
  <si>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</si>
  <si>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</si>
  <si>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</si>
  <si>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</si>
  <si>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</si>
  <si>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</si>
  <si>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</si>
  <si>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</si>
  <si>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</si>
  <si>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</si>
  <si>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</si>
  <si>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</si>
  <si>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</si>
  <si>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</si>
  <si>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</si>
  <si>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</si>
  <si>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</si>
  <si>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</si>
  <si>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</si>
  <si>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</si>
  <si>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</si>
  <si>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</si>
  <si>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</si>
  <si>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</si>
  <si>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</si>
  <si>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</si>
  <si>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</si>
  <si>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</si>
  <si>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</si>
  <si>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</si>
  <si>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</si>
  <si>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</si>
  <si>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</si>
  <si>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</si>
  <si>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</si>
  <si>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</si>
  <si>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</si>
  <si>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</si>
  <si>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</si>
  <si>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</si>
  <si>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</si>
  <si>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</si>
  <si>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</si>
  <si>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</si>
  <si>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</si>
  <si>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</si>
  <si>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</si>
  <si>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</si>
  <si>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</si>
  <si>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</si>
  <si>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</si>
  <si>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</si>
  <si>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</si>
  <si>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</si>
  <si>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</si>
  <si>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</si>
  <si>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</si>
  <si>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</si>
  <si>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</si>
  <si>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</si>
  <si>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</si>
  <si>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</si>
  <si>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</si>
  <si>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</si>
  <si>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</si>
  <si>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</si>
  <si>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</si>
  <si>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</si>
  <si>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</si>
  <si>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</si>
  <si>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</si>
  <si>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</si>
  <si>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</si>
  <si>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</si>
  <si>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</si>
  <si>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</si>
  <si>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</si>
  <si>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</si>
  <si>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</si>
  <si>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</si>
  <si>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</si>
  <si>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</si>
  <si>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</si>
  <si>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</si>
  <si>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</si>
  <si>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</si>
  <si>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</si>
  <si>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</si>
  <si>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</si>
  <si>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</si>
  <si>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</si>
  <si>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</si>
  <si>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</si>
  <si>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</si>
  <si>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</si>
  <si>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</si>
  <si>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</si>
  <si>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</si>
  <si>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</si>
  <si>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</si>
  <si>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</si>
  <si>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</si>
  <si>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</si>
  <si>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</si>
  <si>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</si>
  <si>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</si>
  <si>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</si>
  <si>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</si>
  <si>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</si>
  <si>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</si>
  <si>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</si>
  <si>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</si>
  <si>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</si>
  <si>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</si>
  <si>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</si>
  <si>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</si>
  <si>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</si>
  <si>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</si>
  <si>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</si>
  <si>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</si>
  <si>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</si>
  <si>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</si>
  <si>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</si>
  <si>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</si>
  <si>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</si>
  <si>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</si>
  <si>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</si>
  <si>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</si>
  <si>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</si>
  <si>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</si>
  <si>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</si>
  <si>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</si>
  <si>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</si>
  <si>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</si>
  <si>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</si>
  <si>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</si>
  <si>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</si>
  <si>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</si>
  <si>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</si>
  <si>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</si>
  <si>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</si>
  <si>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</si>
  <si>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</si>
  <si>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</si>
  <si>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</si>
  <si>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</si>
  <si>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</si>
  <si>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</si>
  <si>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</si>
  <si>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</si>
  <si>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</si>
  <si>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</si>
  <si>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</si>
  <si>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</si>
  <si>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</si>
  <si>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</si>
  <si>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</si>
  <si>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</si>
  <si>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</si>
  <si>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</si>
  <si>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</si>
  <si>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</si>
  <si>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</si>
  <si>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</si>
  <si>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</si>
  <si>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</si>
  <si>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</si>
  <si>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</si>
  <si>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</si>
  <si>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</si>
  <si>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</si>
  <si>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</si>
  <si>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</si>
  <si>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</si>
  <si>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</si>
  <si>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</si>
  <si>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</si>
  <si>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</si>
  <si>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</si>
  <si>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</si>
  <si>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</si>
  <si>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</si>
  <si>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</si>
  <si>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</si>
  <si>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</si>
  <si>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</si>
  <si>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</si>
  <si>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</si>
  <si>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</si>
  <si>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</si>
  <si>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</si>
  <si>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</si>
  <si>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</si>
  <si>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</si>
  <si>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</si>
  <si>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</si>
  <si>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</si>
  <si>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</si>
  <si>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</si>
  <si>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</si>
  <si>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</si>
  <si>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</si>
  <si>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</si>
  <si>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</si>
  <si>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</si>
  <si>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</si>
  <si>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</si>
  <si>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</si>
  <si>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</si>
  <si>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</si>
  <si>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</si>
  <si>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</si>
  <si>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</si>
  <si>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</si>
  <si>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</si>
  <si>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</si>
  <si>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</si>
  <si>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</si>
  <si>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</si>
  <si>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</si>
  <si>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</si>
  <si>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</si>
  <si>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</si>
  <si>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</si>
  <si>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</si>
  <si>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</si>
  <si>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</si>
  <si>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</si>
  <si>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</si>
  <si>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</si>
  <si>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</si>
  <si>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</si>
  <si>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</si>
  <si>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</si>
  <si>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</si>
  <si>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</si>
  <si>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</si>
  <si>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</si>
  <si>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</si>
  <si>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</si>
  <si>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</si>
  <si>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</si>
  <si>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</si>
  <si>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</si>
  <si>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</si>
  <si>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</si>
  <si>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</si>
  <si>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</si>
  <si>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</si>
  <si>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</si>
  <si>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</si>
  <si>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</si>
  <si>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</si>
  <si>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</si>
  <si>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</si>
  <si>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</si>
  <si>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</si>
  <si>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</si>
  <si>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</si>
  <si>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</si>
  <si>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</si>
  <si>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</si>
  <si>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</si>
  <si>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</si>
  <si>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</si>
  <si>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</si>
  <si>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</si>
  <si>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</si>
  <si>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</si>
  <si>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</si>
  <si>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</si>
  <si>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</si>
  <si>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</si>
  <si>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</si>
  <si>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</si>
  <si>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</si>
  <si>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</si>
  <si>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</si>
  <si>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</si>
  <si>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</si>
  <si>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</si>
  <si>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</si>
  <si>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</si>
  <si>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</si>
  <si>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</si>
  <si>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</si>
  <si>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</si>
  <si>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</si>
  <si>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</si>
  <si>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</si>
  <si>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</si>
  <si>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</si>
  <si>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</si>
  <si>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</si>
  <si>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</si>
  <si>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</si>
  <si>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</si>
  <si>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</si>
  <si>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</si>
  <si>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</si>
  <si>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</si>
  <si>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</si>
  <si>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</si>
  <si>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</si>
  <si>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</si>
  <si>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</si>
  <si>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</si>
  <si>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</si>
  <si>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</si>
  <si>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</si>
  <si>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</si>
  <si>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</si>
  <si>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</si>
  <si>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</si>
  <si>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</si>
  <si>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</si>
  <si>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</si>
  <si>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</si>
  <si>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</si>
  <si>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</si>
  <si>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</si>
  <si>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</si>
  <si>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</si>
  <si>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</si>
  <si>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</si>
  <si>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</si>
  <si>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</si>
  <si>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</si>
  <si>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</si>
  <si>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</si>
  <si>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</si>
  <si>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</si>
  <si>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</si>
  <si>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</si>
  <si>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</si>
  <si>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</si>
  <si>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</si>
  <si>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</si>
  <si>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</si>
  <si>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</si>
  <si>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</si>
  <si>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</si>
  <si>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</si>
  <si>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</si>
  <si>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</si>
  <si>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</si>
  <si>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</si>
  <si>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</si>
  <si>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</si>
  <si>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</si>
  <si>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</si>
  <si>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</si>
  <si>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</si>
  <si>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</si>
  <si>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</si>
  <si>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</si>
  <si>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</si>
  <si>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</si>
  <si>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</si>
  <si>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</si>
  <si>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</si>
  <si>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</si>
  <si>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</si>
  <si>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</si>
  <si>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</si>
  <si>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</si>
  <si>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</si>
  <si>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</si>
  <si>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</si>
  <si>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</si>
  <si>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</si>
  <si>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</si>
  <si>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</si>
  <si>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</si>
  <si>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</si>
  <si>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</si>
  <si>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</si>
  <si>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</si>
  <si>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</si>
  <si>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</si>
  <si>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</si>
  <si>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</si>
  <si>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</si>
  <si>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</si>
  <si>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</si>
  <si>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</si>
  <si>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</si>
  <si>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</si>
  <si>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</si>
  <si>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</si>
  <si>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</si>
  <si>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</si>
  <si>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</si>
  <si>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</si>
  <si>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</si>
  <si>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</si>
  <si>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</si>
  <si>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</si>
  <si>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</si>
  <si>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</si>
  <si>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</si>
  <si>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</si>
  <si>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</si>
  <si>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</si>
  <si>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</si>
  <si>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</si>
  <si>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</si>
  <si>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</si>
  <si>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</si>
  <si>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</si>
  <si>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</si>
  <si>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</si>
  <si>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</si>
  <si>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</si>
  <si>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</si>
  <si>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</si>
  <si>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</si>
  <si>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</si>
  <si>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</si>
  <si>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</si>
  <si>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</si>
  <si>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</si>
  <si>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</si>
  <si>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</si>
  <si>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</si>
  <si>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</si>
  <si>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</si>
  <si>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</si>
  <si>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</si>
  <si>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</si>
  <si>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</si>
  <si>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</si>
  <si>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</si>
  <si>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</si>
  <si>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</si>
  <si>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</si>
  <si>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</si>
  <si>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</si>
  <si>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</si>
  <si>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</si>
  <si>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</si>
  <si>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</si>
  <si>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</si>
  <si>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</si>
  <si>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</si>
  <si>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</si>
  <si>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</si>
  <si>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</si>
  <si>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</si>
  <si>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</si>
  <si>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</si>
  <si>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</si>
  <si>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</si>
  <si>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</si>
  <si>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</si>
  <si>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</si>
  <si>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</si>
  <si>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</si>
  <si>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</si>
  <si>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</si>
  <si>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</si>
  <si>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</si>
  <si>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</si>
  <si>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</si>
  <si>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</si>
  <si>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</si>
  <si>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</si>
  <si>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</si>
  <si>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</si>
  <si>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</si>
  <si>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</si>
  <si>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</si>
  <si>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</si>
  <si>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</si>
  <si>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</si>
  <si>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</si>
  <si>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</si>
  <si>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</si>
  <si>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</si>
  <si>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</si>
  <si>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</si>
  <si>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</si>
  <si>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</si>
  <si>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</si>
  <si>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</si>
  <si>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</si>
  <si>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</si>
  <si>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</si>
  <si>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</si>
  <si>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</si>
  <si>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</si>
  <si>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</si>
  <si>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</si>
  <si>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</si>
  <si>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</si>
  <si>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</si>
  <si>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</si>
  <si>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</si>
  <si>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</si>
  <si>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</si>
  <si>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</si>
  <si>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</si>
  <si>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</si>
  <si>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</si>
  <si>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</si>
  <si>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</si>
  <si>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</si>
  <si>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</si>
  <si>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</si>
  <si>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</si>
  <si>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</si>
  <si>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</si>
  <si>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</si>
  <si>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</si>
  <si>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</si>
  <si>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</si>
  <si>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</si>
  <si>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</si>
  <si>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</si>
  <si>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</si>
  <si>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</si>
  <si>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</si>
  <si>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</si>
  <si>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</si>
  <si>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</si>
  <si>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</si>
  <si>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</si>
  <si>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</si>
  <si>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</si>
  <si>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</si>
  <si>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</si>
  <si>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</si>
  <si>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</si>
  <si>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</si>
  <si>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</si>
  <si>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</si>
  <si>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</si>
  <si>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</si>
  <si>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</si>
  <si>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</si>
  <si>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</si>
  <si>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</si>
  <si>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</si>
  <si>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</si>
  <si>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</si>
  <si>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</si>
  <si>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</si>
  <si>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</si>
  <si>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</si>
  <si>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</si>
  <si>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</si>
  <si>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</si>
  <si>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</si>
  <si>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</si>
  <si>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</si>
  <si>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</si>
  <si>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</si>
  <si>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</si>
  <si>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</si>
  <si>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</si>
  <si>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</si>
  <si>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</si>
  <si>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</si>
  <si>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</si>
  <si>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</si>
  <si>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</si>
  <si>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</si>
  <si>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</si>
  <si>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</si>
  <si>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</si>
  <si>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</si>
  <si>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</si>
  <si>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</si>
  <si>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</si>
  <si>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</si>
  <si>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</si>
  <si>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</si>
  <si>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</si>
  <si>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</si>
  <si>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</si>
  <si>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</si>
  <si>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</si>
  <si>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</si>
  <si>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</si>
  <si>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</si>
  <si>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</si>
  <si>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</si>
  <si>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</si>
  <si>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</si>
  <si>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</si>
  <si>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</si>
  <si>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</si>
  <si>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</si>
  <si>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</si>
  <si>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</si>
  <si>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</si>
  <si>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</si>
  <si>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</si>
  <si>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</si>
  <si>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</si>
  <si>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</si>
  <si>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</si>
  <si>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</si>
  <si>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</si>
  <si>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</si>
  <si>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</si>
  <si>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</si>
  <si>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</si>
  <si>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</si>
  <si>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</si>
  <si>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</si>
  <si>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</si>
  <si>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</si>
  <si>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</si>
  <si>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</si>
  <si>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</si>
  <si>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</si>
  <si>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</si>
  <si>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</si>
  <si>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</si>
  <si>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</si>
  <si>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</si>
  <si>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</si>
  <si>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</si>
  <si>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</si>
  <si>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</si>
  <si>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</si>
  <si>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</si>
  <si>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</si>
  <si>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</si>
  <si>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</si>
  <si>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</si>
  <si>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</si>
  <si>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</si>
  <si>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</si>
  <si>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</si>
  <si>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</si>
  <si>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</si>
  <si>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</si>
  <si>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</si>
  <si>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</si>
  <si>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</si>
  <si>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</si>
  <si>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</si>
  <si>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</si>
  <si>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</si>
  <si>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</si>
  <si>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</si>
  <si>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</si>
  <si>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</si>
  <si>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</si>
  <si>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</si>
  <si>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</si>
  <si>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</si>
  <si>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</si>
  <si>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</si>
  <si>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</si>
  <si>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</si>
  <si>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</si>
  <si>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</si>
  <si>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</si>
  <si>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</si>
  <si>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</si>
  <si>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</si>
  <si>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</si>
  <si>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</si>
  <si>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</si>
  <si>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</si>
  <si>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</si>
  <si>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</si>
  <si>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</si>
  <si>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</si>
  <si>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</si>
  <si>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</si>
  <si>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</si>
  <si>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</si>
  <si>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</si>
  <si>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</si>
  <si>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</si>
  <si>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</si>
  <si>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</si>
  <si>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</si>
  <si>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</si>
  <si>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</si>
  <si>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</si>
  <si>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</si>
  <si>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</si>
  <si>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</si>
  <si>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</si>
  <si>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</si>
  <si>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</si>
  <si>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</si>
  <si>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</si>
  <si>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</si>
  <si>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</si>
  <si>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</si>
  <si>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</si>
  <si>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</si>
  <si>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</si>
  <si>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</si>
  <si>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</si>
  <si>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</si>
  <si>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</si>
  <si>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</si>
  <si>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</si>
  <si>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</si>
  <si>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</si>
  <si>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</si>
  <si>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</si>
  <si>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</si>
  <si>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</si>
  <si>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</si>
  <si>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</si>
  <si>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</si>
  <si>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</si>
  <si>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</si>
  <si>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</si>
  <si>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</si>
  <si>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</si>
  <si>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</si>
  <si>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</si>
  <si>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</si>
  <si>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</si>
  <si>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</si>
  <si>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</si>
  <si>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</si>
  <si>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</si>
  <si>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</si>
  <si>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</si>
  <si>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</si>
  <si>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</si>
  <si>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</si>
  <si>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</si>
  <si>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</si>
  <si>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</si>
  <si>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</si>
  <si>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</si>
  <si>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</si>
  <si>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</si>
  <si>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</si>
  <si>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</si>
  <si>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</si>
  <si>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</si>
  <si>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</si>
  <si>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</si>
  <si>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</si>
  <si>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</si>
  <si>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</si>
  <si>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</si>
  <si>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</si>
  <si>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</si>
  <si>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</si>
  <si>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</si>
  <si>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</si>
  <si>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</si>
  <si>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</si>
  <si>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</si>
  <si>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</si>
  <si>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</si>
  <si>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</si>
  <si>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</si>
  <si>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</si>
  <si>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</si>
  <si>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</si>
  <si>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</si>
  <si>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</si>
  <si>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</si>
  <si>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</si>
  <si>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</si>
  <si>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</si>
  <si>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</si>
  <si>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</si>
  <si>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</si>
  <si>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</si>
  <si>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</si>
  <si>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</si>
  <si>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</si>
  <si>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</si>
  <si>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</si>
  <si>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</si>
  <si>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</si>
  <si>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</si>
  <si>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</si>
  <si>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</si>
  <si>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</si>
  <si>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</si>
  <si>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</si>
  <si>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</si>
  <si>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</si>
  <si>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</si>
  <si>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</si>
  <si>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</si>
  <si>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</si>
  <si>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</si>
  <si>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</si>
  <si>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</si>
  <si>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</si>
  <si>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</si>
  <si>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</si>
  <si>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</si>
  <si>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</si>
  <si>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</si>
  <si>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</si>
  <si>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</si>
  <si>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</si>
  <si>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</si>
  <si>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</si>
  <si>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</si>
  <si>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</si>
  <si>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</si>
  <si>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</si>
  <si>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</si>
  <si>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</si>
  <si>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</si>
  <si>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</si>
  <si>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</si>
  <si>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</si>
  <si>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</si>
  <si>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</si>
  <si>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</si>
  <si>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</si>
  <si>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</si>
  <si>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</si>
  <si>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</si>
  <si>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</si>
  <si>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</si>
  <si>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</si>
  <si>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</si>
  <si>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</si>
  <si>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</si>
  <si>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</si>
  <si>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</si>
  <si>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</si>
  <si>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</si>
  <si>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</si>
  <si>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</si>
  <si>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</si>
  <si>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</si>
  <si>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</si>
  <si>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</si>
  <si>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</si>
  <si>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</si>
  <si>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</si>
  <si>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</si>
  <si>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</si>
  <si>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</si>
  <si>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</si>
  <si>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</si>
  <si>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</si>
  <si>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</si>
  <si>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</si>
  <si>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</si>
  <si>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</si>
  <si>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</si>
  <si>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</si>
  <si>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</si>
  <si>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</si>
  <si>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</si>
  <si>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</si>
  <si>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</si>
  <si>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</si>
  <si>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</si>
  <si>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</si>
  <si>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</si>
  <si>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</si>
  <si>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</si>
  <si>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</si>
  <si>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</si>
  <si>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</si>
  <si>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</si>
  <si>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</si>
  <si>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</si>
  <si>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</si>
  <si>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</si>
  <si>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</si>
  <si>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</si>
  <si>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</si>
  <si>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</si>
  <si>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</si>
  <si>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</si>
  <si>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</si>
  <si>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</si>
  <si>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</si>
  <si>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</si>
  <si>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</si>
  <si>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</si>
  <si>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</si>
  <si>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</si>
  <si>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</si>
  <si>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</si>
  <si>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</si>
  <si>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</si>
  <si>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</si>
  <si>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</si>
  <si>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</si>
  <si>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</si>
  <si>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</si>
  <si>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</si>
  <si>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</si>
  <si>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</si>
  <si>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</si>
  <si>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</si>
  <si>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</si>
  <si>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</si>
  <si>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</si>
  <si>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</si>
  <si>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</si>
  <si>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</si>
  <si>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</si>
  <si>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</si>
  <si>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</si>
  <si>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</si>
  <si>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</si>
  <si>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</si>
  <si>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</si>
  <si>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</si>
  <si>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</si>
  <si>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</si>
  <si>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</si>
  <si>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</si>
  <si>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</si>
  <si>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</si>
  <si>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</si>
  <si>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</si>
  <si>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</si>
  <si>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</si>
  <si>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</si>
  <si>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</si>
  <si>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</si>
  <si>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</si>
  <si>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</si>
  <si>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</si>
  <si>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</si>
  <si>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</si>
  <si>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</si>
  <si>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</si>
  <si>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</si>
  <si>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</si>
  <si>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</si>
  <si>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</si>
  <si>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</si>
  <si>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</si>
  <si>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</si>
  <si>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</si>
  <si>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</si>
  <si>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</si>
  <si>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</si>
  <si>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</si>
  <si>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</si>
  <si>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</si>
  <si>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</si>
  <si>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</si>
  <si>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</si>
  <si>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</si>
  <si>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</si>
  <si>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</si>
  <si>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</si>
  <si>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</si>
  <si>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</si>
  <si>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</si>
  <si>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</si>
  <si>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</si>
  <si>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</si>
  <si>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</si>
  <si>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</si>
  <si>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</si>
  <si>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</si>
  <si>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</si>
  <si>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</si>
  <si>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</si>
  <si>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</si>
  <si>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</si>
  <si>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</si>
  <si>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</si>
  <si>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</si>
  <si>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</si>
  <si>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</si>
  <si>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</si>
  <si>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</si>
  <si>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</si>
  <si>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</si>
  <si>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</si>
  <si>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</si>
  <si>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</si>
  <si>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</si>
  <si>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</si>
  <si>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</si>
  <si>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</si>
  <si>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</si>
  <si>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</si>
  <si>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</si>
  <si>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</si>
  <si>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</si>
  <si>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</si>
  <si>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</si>
  <si>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</si>
  <si>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</si>
  <si>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</si>
  <si>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</si>
  <si>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</si>
  <si>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</si>
  <si>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</si>
  <si>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</si>
  <si>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</si>
  <si>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</si>
  <si>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</si>
  <si>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</si>
  <si>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</si>
  <si>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</si>
  <si>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</si>
  <si>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</si>
  <si>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</si>
  <si>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</si>
  <si>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</si>
  <si>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</si>
  <si>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</si>
  <si>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</si>
  <si>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</si>
  <si>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</si>
  <si>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</si>
  <si>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</si>
  <si>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</si>
  <si>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</si>
  <si>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</si>
  <si>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</si>
  <si>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</si>
  <si>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</si>
  <si>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</si>
  <si>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</si>
  <si>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</si>
  <si>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</si>
  <si>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</si>
  <si>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</si>
  <si>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</si>
  <si>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</si>
  <si>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</si>
  <si>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</si>
  <si>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</si>
  <si>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</si>
  <si>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</si>
  <si>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</si>
  <si>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</si>
  <si>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</si>
  <si>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</si>
  <si>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</si>
  <si>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</si>
  <si>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</si>
  <si>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</si>
  <si>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</si>
  <si>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</si>
  <si>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</si>
  <si>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</si>
  <si>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</si>
  <si>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</si>
  <si>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</si>
  <si>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</si>
  <si>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</si>
  <si>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</si>
  <si>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</si>
  <si>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</si>
  <si>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</si>
  <si>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</si>
  <si>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</si>
  <si>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</si>
  <si>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</si>
  <si>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</si>
  <si>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</si>
  <si>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</si>
  <si>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</si>
  <si>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</si>
  <si>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</si>
  <si>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PCM-20251005-00002678</t>
  </si>
  <si>
    <t xml:space="preserve">site has access issue at night inside desert area , team will check at morning </t>
  </si>
  <si>
    <t>PCM-20251006-00000183</t>
  </si>
  <si>
    <t>site has access issue at night</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</si>
  <si>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</si>
  <si>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</si>
  <si>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</si>
  <si>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</si>
  <si>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</si>
  <si>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</si>
  <si>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</si>
  <si>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</si>
  <si>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PCM-20251005-00002931</t>
  </si>
  <si>
    <t>Site has limited access at night time as site located in USF area on high mountain</t>
  </si>
  <si>
    <t>PCM-20251006-00000300</t>
  </si>
  <si>
    <t>TE team visited site found access issue as site located at building roof top and owner not available</t>
  </si>
  <si>
    <t>PCM-20251006-00000304</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</si>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</sst>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1"/>
      <color theme="1"/>
      <name val="Calibri"/>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6" totalsRowShown="0" headerRowDxfId="174" dataDxfId="173" headerRowBorderDxfId="171" tableBorderDxfId="172" totalsRowBorderDxfId="170">
  <autoFilter ref="A1:L2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6">
    <sortCondition ref="H1:H2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5" totalsRowShown="0" headerRowDxfId="157" dataDxfId="156" headerRowBorderDxfId="154" tableBorderDxfId="155" totalsRowBorderDxfId="153">
  <autoFilter ref="A1:CJ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4" totalsRowShown="0" headerRowDxfId="64" dataDxfId="63" headerRowBorderDxfId="61" tableBorderDxfId="62">
  <autoFilter ref="A1:L12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9" totalsRowShown="0" headerRowDxfId="15" dataDxfId="14" headerRowBorderDxfId="12" tableBorderDxfId="13">
  <autoFilter ref="A1:L27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6"/>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273.21777870369988</v>
      </c>
      <c r="H2" s="90">
        <v>45662.943402777775</v>
      </c>
      <c r="I2" s="73" t="str">
        <f>IFERROR(VLOOKUP(D2,DB!A:F,6,0),"")</f>
        <v>Generator-SG</v>
      </c>
      <c r="J2" s="73" t="str">
        <f>IFERROR(VLOOKUP(D2,DB!A:G,7,0),"")</f>
        <v>Dead</v>
      </c>
      <c r="K2" s="81" t="s">
        <v>38965</v>
      </c>
      <c r="L2" s="79" t="str">
        <f>IFERROR(VLOOKUP(D2,DB!A:I,9,0),"")</f>
        <v>Latis</v>
      </c>
    </row>
    <row r="3" spans="1:12" ht="15" customHeight="1">
      <c r="A3" s="141"/>
      <c r="B3" s="142" t="str">
        <f>IFERROR(VLOOKUP(D3,DB!A:K,11,0),"")</f>
        <v/>
      </c>
      <c r="C3" s="142"/>
      <c r="D3" s="142"/>
      <c r="E3" s="143"/>
      <c r="F3" s="144"/>
      <c r="G3" s="145">
        <f ca="1">IFERROR(NOW()-F3,"")</f>
        <v>45936.166204629626</v>
      </c>
      <c r="H3" s="144"/>
      <c r="I3" s="142" t="str">
        <f>IFERROR(VLOOKUP(D3,DB!A:F,6,0),"")</f>
        <v/>
      </c>
      <c r="J3" s="142" t="str">
        <f>IFERROR(VLOOKUP(D3,DB!A:G,7,0),"")</f>
        <v/>
      </c>
      <c r="K3" s="146"/>
      <c r="L3" s="147" t="str">
        <f>IFERROR(VLOOKUP(D3,DB!A:I,9,0),"")</f>
        <v/>
      </c>
    </row>
    <row r="4" spans="1:12" ht="15" customHeight="1">
      <c r="A4" s="141"/>
      <c r="B4" s="142" t="str">
        <f>IFERROR(VLOOKUP(D4,DB!A:K,11,0),"")</f>
        <v/>
      </c>
      <c r="C4" s="142"/>
      <c r="D4" s="142"/>
      <c r="E4" s="143"/>
      <c r="F4" s="144"/>
      <c r="G4" s="145">
        <f ca="1">IFERROR(NOW()-F4,"")</f>
        <v>45936.166204629626</v>
      </c>
      <c r="H4" s="144"/>
      <c r="I4" s="142" t="str">
        <f>IFERROR(VLOOKUP(D4,DB!A:F,6,0),"")</f>
        <v/>
      </c>
      <c r="J4" s="142" t="str">
        <f>IFERROR(VLOOKUP(D4,DB!A:G,7,0),"")</f>
        <v/>
      </c>
      <c r="K4" s="146"/>
      <c r="L4" s="147" t="str">
        <f>IFERROR(VLOOKUP(D4,DB!A:I,9,0),"")</f>
        <v/>
      </c>
    </row>
    <row r="5" spans="1:12" ht="15" customHeight="1">
      <c r="A5" s="63"/>
      <c r="B5" s="73" t="str">
        <f>IFERROR(VLOOKUP(D5,DB!A:K,11,0),"")</f>
        <v/>
      </c>
      <c r="C5" s="64"/>
      <c r="D5" s="64"/>
      <c r="E5" s="65"/>
      <c r="F5" s="66"/>
      <c r="G5" s="67">
        <f ca="1">IFERROR(NOW()-F5,"")</f>
        <v>45936.166204629626</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45936.166204629626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45936.166204629626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45936.166204629626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45936.166204629626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45936.166204629626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45936.166204629626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45936.166204629626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45936.166204629626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45936.166204629626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45936.166204629626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45936.166204629626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45936.166204629626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45936.166204629626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45936.166204629626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45936.166204629626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45936.166204629626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45936.166204629626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45936.166204629626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45936.166204629626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45936.166204629626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45936.166204629626</v>
      </c>
      <c r="H26" s="68"/>
      <c r="I26" s="73" t="str">
        <f>IFERROR(VLOOKUP(D26,DB!A:F,6,0),"")</f>
        <v/>
      </c>
      <c r="J26" s="73" t="str">
        <f>IFERROR(VLOOKUP(D26,DB!A:G,7,0),"")</f>
        <v/>
      </c>
      <c r="K26" s="69"/>
      <c r="L26" s="70" t="str">
        <f>IFERROR(VLOOKUP(D26,DB!A:I,9,0),"")</f>
        <v/>
      </c>
    </row>
  </sheetData>
  <customSheetViews>
    <customSheetView guid="{F6042A99-DD27-4453-835D-0834D95730CC}" filter="1" showAutoFilter="1">
      <pageMargins left="0" right="0" top="0" bottom="0" header="0" footer="0"/>
      <autoFilter ref="B1:M1" xr:uid="{84364C23-627F-4504-99AA-20E05FFA5FD0}"/>
    </customSheetView>
  </customSheetViews>
  <dataValidations count="2">
    <dataValidation allowBlank="1" showInputMessage="1" showErrorMessage="1" sqref="E1" xr:uid="{5DBA255D-CDD9-49FB-AD3C-AF70AB4EE696}"/>
    <dataValidation type="list" allowBlank="1" showInputMessage="1" showErrorMessage="1" sqref="E2:E2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5"/>
  <sheetViews>
    <sheetView workbookViewId="0">
      <selection activeCell="K9" sqref="K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244.51442222221522</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129.43912129629462</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111.16636666666454</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0.73408657406980637</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38864</v>
      </c>
      <c r="E7" s="131" t="s">
        <v>38964</v>
      </c>
      <c r="F7" s="132">
        <v>45935.822453703702</v>
      </c>
      <c r="G7" s="133">
        <f ca="1">IFERROR(NOW()-F7,"-")</f>
        <v>0.34375092592381407</v>
      </c>
      <c r="H7" s="132">
        <v>45935.813425925924</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1</v>
      </c>
      <c r="D8" s="18" t="s">
        <v>26433</v>
      </c>
      <c r="E8" s="131" t="s">
        <v>38964</v>
      </c>
      <c r="F8" s="132">
        <v>45936.119618055556</v>
      </c>
      <c r="G8" s="133">
        <f ca="1">IFERROR(NOW()-F8,"-")</f>
        <v>4.6586574069806375E-2</v>
      </c>
      <c r="H8" s="132">
        <v>45936.114756944444</v>
      </c>
      <c r="I8" s="18" t="str">
        <f>IFERROR(VLOOKUP(D8,DB!A:F,6,0),"")</f>
        <v>Power Cube</v>
      </c>
      <c r="J8" s="18" t="str">
        <f>IFERROR(VLOOKUP(D8,DB!A:G,7,0),"")</f>
        <v>Good+No BB Design</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45936.166204629626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45936.166204629626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45936.166204629626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45936.166204629626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45936.166204629626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45936.166204629626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45936.166204629626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45936.166204629626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45936.166204629626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45936.166204629626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45936.166204629626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45936.166204629626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45936.166204629626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45936.166204629626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45936.166204629626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45936.166204629626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45936.166204629626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45936.166204629626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45936.166204629626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45936.166204629626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45936.166204629626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45936.166204629626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45936.166204629626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45936.166204629626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45936.166204629626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45936.166204629626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45936.166204629626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45936.166204629626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45936.166204629626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45936.166204629626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45936.166204629626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45936.166204629626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45936.166204629626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45936.166204629626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45936.166204629626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45936.166204629626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45936.166204629626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45936.166204629626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45936.166204629626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45936.166204629626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45936.166204629626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45936.166204629626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45936.166204629626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45936.166204629626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45936.166204629626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45936.166204629626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45936.166204629626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45936.166204629626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45936.166204629626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45936.166204629626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45936.166204629626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45936.166204629626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45936.166204629626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45936.166204629626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45936.166204629626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45936.166204629626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45936.166204629626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45936.166204629626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45936.166204629626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45936.166204629626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45936.166204629626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45936.166204629626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45936.166204629626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45936.166204629626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45936.166204629626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45936.166204629626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45936.166204629626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45936.166204629626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45936.166204629626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45936.166204629626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45936.166204629626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45936.166204629626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45936.166204629626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45936.166204629626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45936.166204629626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45936.166204629626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45936.166204629626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45936.166204629626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45936.166204629626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45936.166204629626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45936.166204629626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45936.166204629626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45936.166204629626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45936.166204629626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45936.166204629626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45936.166204629626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45936.166204629626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45936.166204629626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45936.166204629626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45936.166204629626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45936.166204629626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45936.166204629626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45936.166204629626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45936.166204629626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45936.166204629626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45936.166204629626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45936.166204629626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45936.166204629626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45936.166204629626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45936.166204629626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45936.166204629626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45936.166204629626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45936.166204629626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45936.166204629626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45936.166204629626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45936.166204629626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45936.166204629626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45936.166204629626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45936.166204629626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45936.166204629626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45936.166204629626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45936.166204629626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45936.166204629626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45936.166204629626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45936.166204629626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45936.166204629626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45936.166204629626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45936.166204629626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45936.166204629626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45936.166204629626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45936.166204629626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45936.166204629626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45936.166204629626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45936.166204629626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45936.166204629626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45936.166204629626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45936.166204629626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45936.166204629626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45936.166204629626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45936.166204629626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45936.166204629626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45936.166204629626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45936.166204629626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45936.166204629626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45936.166204629626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45936.166204629626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45936.166204629626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45936.166204629626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45936.166204629626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45936.166204629626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45936.166204629626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45936.166204629626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45936.166204629626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45936.166204629626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45936.166204629626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45936.166204629626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45936.166204629626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45936.166204629626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45936.166204629626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45936.166204629626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45936.166204629626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45936.166204629626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45936.166204629626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45936.166204629626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45936.166204629626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45936.166204629626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45936.166204629626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45936.166204629626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45936.166204629626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45936.166204629626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45936.166204629626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45936.166204629626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45936.166204629626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45936.166204629626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45936.166204629626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45936.166204629626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45936.166204629626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45936.166204629626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45936.166204629626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45936.166204629626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45936.166204629626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45936.166204629626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45936.166204629626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45936.166204629626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45936.166204629626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45936.166204629626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45936.166204629626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45936.166204629626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45936.166204629626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45936.166204629626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45936.166204629626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45936.166204629626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45936.166204629626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45936.166204629626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45936.166204629626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45936.166204629626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45936.166204629626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45936.166204629626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45936.166204629626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45936.166204629626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45936.166204629626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45936.166204629626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45936.166204629626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45936.166204629626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45936.166204629626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45936.166204629626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45936.166204629626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45936.166204629626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45936.166204629626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45936.166204629626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45936.166204629626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45936.166204629626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45936.166204629626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45936.166204629626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45936.166204629626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45936.166204629626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45936.166204629626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45936.166204629626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45936.166204629626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45936.166204629626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45936.166204629626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45936.166204629626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45936.166204629626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45936.166204629626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45936.166204629626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45936.166204629626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45936.166204629626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45936.166204629626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45936.166204629626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45936.166204629626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45936.166204629626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45936.166204629626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45936.166204629626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45936.166204629626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45936.166204629626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45936.166204629626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45936.166204629626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45936.166204629626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45936.166204629626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45936.166204629626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45936.166204629626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45936.166204629626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45936.166204629626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45936.166204629626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45936.166204629626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45936.166204629626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45936.166204629626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45936.166204629626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45936.166204629626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45936.166204629626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45936.166204629626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45936.166204629626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45936.166204629626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45936.166204629626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45936.166204629626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45936.166204629626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45936.166204629626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45936.166204629626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45936.166204629626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45936.166204629626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45936.166204629626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45936.166204629626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45936.166204629626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45936.166204629626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45936.166204629626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45936.166204629626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45936.166204629626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45936.166204629626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45936.166204629626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45936.166204629626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45936.166204629626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45936.166204629626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45936.166204629626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45936.166204629626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45936.166204629626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45936.166204629626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45936.166204629626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sheetData>
  <dataValidations count="2">
    <dataValidation allowBlank="1" showInputMessage="1" showErrorMessage="1" sqref="E1" xr:uid="{4D935161-CDD3-4592-B877-3FB59C99E142}"/>
    <dataValidation type="list" allowBlank="1" showInputMessage="1" showErrorMessage="1" sqref="E3:E2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4"/>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7" ca="1" si="0">IFERROR(NOW()-F2,"-")</f>
        <v>45936.166204629626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45936.166204629626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45936.166204629626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45936.166204629626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45936.166204629626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45936.166204629626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45936.166204629626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45936.166204629626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45936.166204629626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45936.166204629626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45936.166204629626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45936.166204629626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45936.166204629626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45936.166204629626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45936.166204629626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45936.166204629626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45936.166204629626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45936.166204629626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45936.166204629626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45936.166204629626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45936.166204629626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45936.166204629626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45936.166204629626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45936.166204629626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45936.166204629626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45936.166204629626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45936.166204629626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45936.166204629626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45936.166204629626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45936.166204629626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45936.166204629626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45936.166204629626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45936.166204629626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45936.166204629626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45936.166204629626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45936.166204629626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45936.166204629626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45936.166204629626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45936.166204629626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45936.166204629626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45936.166204629626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45936.166204629626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45936.166204629626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45936.166204629626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45936.166204629626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45936.166204629626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ref="G48:G111" ca="1" si="1">IFERROR(NOW()-F48,"-")</f>
        <v>45936.166204629626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45936.166204629626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45936.166204629626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45936.166204629626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45936.166204629626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45936.166204629626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45936.166204629626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45936.166204629626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45936.166204629626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45936.166204629626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45936.166204629626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45936.166204629626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45936.166204629626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45936.166204629626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45936.166204629626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45936.166204629626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45936.166204629626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45936.166204629626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45936.166204629626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45936.166204629626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45936.166204629626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45936.166204629626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45936.166204629626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45936.166204629626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45936.166204629626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45936.166204629626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45936.166204629626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45936.166204629626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45936.166204629626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45936.166204629626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45936.166204629626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45936.166204629626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45936.166204629626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45936.166204629626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45936.166204629626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45936.166204629626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45936.166204629626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45936.166204629626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45936.166204629626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45936.166204629626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45936.166204629626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45936.166204629626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45936.166204629626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45936.166204629626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45936.166204629626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45936.166204629626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45936.166204629626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45936.166204629626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45936.166204629626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45936.166204629626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45936.166204629626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45936.166204629626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45936.166204629626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45936.166204629626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45936.166204629626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45936.166204629626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45936.166204629626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45936.166204629626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45936.166204629626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45936.166204629626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45936.166204629626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45936.166204629626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45936.166204629626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45936.166204629626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ref="G112:G175" ca="1" si="2">IFERROR(NOW()-F112,"-")</f>
        <v>45936.166204629626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45936.166204629626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45936.166204629626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45936.166204629626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45936.166204629626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45936.166204629626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45936.166204629626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45936.166204629626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45936.166204629626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45936.166204629626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45936.166204629626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45936.166204629626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45936.166204629626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45936.166204629626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45936.166204629626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45936.166204629626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45936.166204629626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45936.166204629626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45936.166204629626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45936.166204629626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45936.166204629626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45936.166204629626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45936.166204629626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45936.166204629626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45936.166204629626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45936.166204629626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45936.166204629626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45936.166204629626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45936.166204629626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45936.166204629626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45936.166204629626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45936.166204629626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45936.166204629626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45936.166204629626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45936.166204629626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45936.166204629626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45936.166204629626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45936.166204629626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45936.166204629626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45936.166204629626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45936.166204629626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45936.166204629626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45936.166204629626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45936.166204629626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45936.166204629626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45936.166204629626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45936.166204629626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45936.166204629626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45936.166204629626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45936.166204629626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45936.166204629626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45936.166204629626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45936.166204629626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45936.166204629626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45936.166204629626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45936.166204629626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45936.166204629626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45936.166204629626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45936.166204629626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45936.166204629626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45936.166204629626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45936.166204629626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45936.166204629626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45936.166204629626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ref="G176:G239" ca="1" si="3">IFERROR(NOW()-F176,"-")</f>
        <v>45936.166204629626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45936.166204629626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45936.166204629626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45936.166204629626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45936.166204629626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45936.166204629626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45936.166204629626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45936.166204629626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45936.166204629626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45936.166204629626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45936.166204629626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45936.166204629626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45936.166204629626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45936.166204629626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45936.166204629626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45936.166204629626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45936.166204629626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45936.166204629626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45936.166204629626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45936.166204629626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45936.166204629626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45936.166204629626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45936.166204629626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45936.166204629626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45936.166204629626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45936.166204629626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45936.166204629626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45936.166204629626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45936.166204629626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45936.166204629626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45936.166204629626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45936.166204629626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45936.166204629626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45936.166204629626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45936.166204629626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45936.166204629626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45936.166204629626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45936.166204629626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45936.166204629626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45936.166204629626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45936.166204629626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45936.166204629626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45936.166204629626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45936.166204629626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45936.166204629626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45936.166204629626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45936.166204629626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45936.166204629626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45936.166204629626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45936.166204629626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45936.166204629626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45936.166204629626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45936.166204629626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45936.166204629626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45936.166204629626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45936.166204629626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45936.166204629626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45936.166204629626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45936.166204629626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45936.166204629626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45936.166204629626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45936.166204629626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45936.166204629626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45936.166204629626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ref="G240:G303" ca="1" si="4">IFERROR(NOW()-F240,"-")</f>
        <v>45936.166204629626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45936.166204629626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45936.166204629626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45936.166204629626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45936.166204629626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45936.166204629626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45936.166204629626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45936.166204629626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45936.166204629626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45936.166204629626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45936.166204629626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45936.166204629626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45936.166204629626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45936.166204629626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45936.166204629626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45936.166204629626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45936.166204629626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45936.166204629626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45936.166204629626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45936.166204629626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45936.166204629626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45936.166204629626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45936.166204629626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45936.166204629626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45936.166204629626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45936.166204629626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45936.166204629626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45936.166204629626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45936.166204629626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45936.166204629626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45936.166204629626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45936.166204629626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45936.166204629626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45936.166204629626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45936.166204629626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45936.166204629626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45936.166204629626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45936.166204629626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45936.166204629626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45936.166204629626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45936.166204629626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45936.166204629626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45936.166204629626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45936.166204629626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45936.166204629626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45936.166204629626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45936.166204629626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45936.166204629626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45936.166204629626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45936.166204629626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45936.166204629626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45936.166204629626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45936.166204629626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45936.166204629626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45936.166204629626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45936.166204629626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45936.166204629626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45936.166204629626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45936.166204629626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45936.166204629626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45936.166204629626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45936.166204629626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45936.166204629626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45936.166204629626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ref="G304:G367" ca="1" si="5">IFERROR(NOW()-F304,"-")</f>
        <v>45936.166204629626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45936.166204629626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45936.166204629626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45936.166204629626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45936.166204629626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45936.166204629626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45936.166204629626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45936.166204629626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45936.166204629626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45936.166204629626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45936.166204629626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45936.166204629626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45936.166204629626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45936.166204629626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45936.166204629626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45936.166204629626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45936.166204629626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45936.166204629626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45936.166204629626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45936.166204629626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45936.166204629626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45936.166204629626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45936.166204629626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45936.166204629626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45936.166204629626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45936.166204629626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45936.166204629626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45936.166204629626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45936.166204629626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45936.166204629626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45936.166204629626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45936.166204629626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45936.166204629626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45936.166204629626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45936.166204629626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45936.166204629626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45936.166204629626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45936.166204629626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45936.166204629626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45936.166204629626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45936.166204629626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45936.166204629626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45936.166204629626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45936.166204629626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45936.166204629626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45936.166204629626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45936.166204629626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45936.166204629626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45936.166204629626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45936.166204629626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45936.166204629626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45936.166204629626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45936.166204629626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45936.166204629626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45936.166204629626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45936.166204629626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45936.166204629626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45936.166204629626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45936.166204629626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45936.166204629626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45936.166204629626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45936.166204629626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45936.166204629626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45936.166204629626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ref="G368:G431" ca="1" si="6">IFERROR(NOW()-F368,"-")</f>
        <v>45936.166204629626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45936.166204629626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45936.166204629626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45936.166204629626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45936.166204629626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45936.166204629626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45936.166204629626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45936.166204629626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45936.166204629626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45936.166204629626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45936.166204629626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45936.166204629626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45936.166204629626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45936.166204629626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45936.166204629626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45936.166204629626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45936.166204629626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45936.166204629626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45936.166204629626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45936.166204629626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45936.166204629626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45936.166204629626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45936.166204629626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45936.166204629626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45936.166204629626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45936.166204629626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45936.166204629626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45936.166204629626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45936.166204629626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45936.166204629626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45936.166204629626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45936.166204629626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45936.166204629626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45936.166204629626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45936.166204629626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45936.166204629626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45936.166204629626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45936.166204629626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45936.166204629626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45936.166204629626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45936.166204629626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45936.166204629626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45936.166204629626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45936.166204629626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45936.166204629626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45936.166204629626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45936.166204629626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45936.166204629626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45936.166204629626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45936.166204629626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45936.166204629626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45936.166204629626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45936.166204629626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45936.166204629626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45936.166204629626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45936.166204629626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45936.166204629626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45936.166204629626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45936.166204629626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45936.166204629626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45936.166204629626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45936.166204629626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45936.166204629626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45936.166204629626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ref="G432:G495" ca="1" si="7">IFERROR(NOW()-F432,"-")</f>
        <v>45936.166204629626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45936.166204629626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45936.166204629626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45936.166204629626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45936.166204629626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45936.166204629626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45936.166204629626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45936.166204629626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45936.166204629626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45936.166204629626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45936.166204629626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45936.166204629626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45936.166204629626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45936.166204629626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45936.166204629626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45936.166204629626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45936.166204629626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45936.166204629626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45936.166204629626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45936.166204629626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45936.166204629626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45936.166204629626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45936.166204629626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45936.166204629626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45936.166204629626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45936.166204629626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45936.166204629626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45936.166204629626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45936.166204629626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45936.166204629626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45936.166204629626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45936.166204629626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45936.166204629626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45936.166204629626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45936.166204629626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45936.166204629626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45936.166204629626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45936.166204629626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45936.166204629626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45936.166204629626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45936.166204629626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45936.166204629626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45936.166204629626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45936.166204629626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45936.166204629626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45936.166204629626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45936.166204629626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45936.166204629626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45936.166204629626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45936.166204629626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45936.166204629626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45936.166204629626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45936.166204629626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45936.166204629626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45936.166204629626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45936.166204629626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45936.166204629626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45936.166204629626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45936.166204629626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45936.166204629626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45936.166204629626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45936.166204629626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45936.166204629626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45936.166204629626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ref="G496:G559" ca="1" si="8">IFERROR(NOW()-F496,"-")</f>
        <v>45936.166204629626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45936.166204629626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45936.166204629626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45936.166204629626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45936.166204629626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45936.166204629626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45936.166204629626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45936.166204629626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45936.166204629626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45936.166204629626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45936.166204629626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45936.166204629626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45936.166204629626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45936.166204629626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45936.166204629626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45936.166204629626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45936.166204629626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45936.166204629626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45936.166204629626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45936.166204629626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45936.166204629626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45936.166204629626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45936.166204629626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45936.166204629626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45936.166204629626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45936.166204629626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45936.166204629626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45936.166204629626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45936.166204629626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45936.166204629626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45936.166204629626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45936.166204629626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45936.166204629626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45936.166204629626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45936.166204629626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45936.166204629626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45936.166204629626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45936.166204629626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45936.166204629626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45936.166204629626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45936.166204629626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45936.166204629626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45936.166204629626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45936.166204629626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45936.166204629626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45936.166204629626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45936.166204629626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45936.166204629626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45936.166204629626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45936.166204629626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45936.166204629626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45936.166204629626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45936.166204629626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45936.166204629626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45936.166204629626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45936.166204629626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45936.166204629626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45936.166204629626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45936.166204629626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45936.166204629626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45936.166204629626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45936.166204629626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45936.166204629626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45936.166204629626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ref="G560:G623" ca="1" si="9">IFERROR(NOW()-F560,"-")</f>
        <v>45936.166204629626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45936.166204629626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45936.166204629626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45936.166204629626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45936.166204629626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45936.166204629626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45936.166204629626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45936.166204629626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45936.166204629626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45936.166204629626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45936.166204629626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45936.166204629626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45936.166204629626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45936.166204629626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45936.166204629626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45936.166204629626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45936.166204629626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45936.166204629626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45936.166204629626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45936.166204629626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45936.166204629626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45936.166204629626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45936.166204629626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45936.166204629626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45936.166204629626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45936.166204629626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45936.166204629626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45936.166204629626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45936.166204629626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45936.166204629626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45936.166204629626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45936.166204629626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45936.166204629626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45936.166204629626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45936.166204629626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45936.166204629626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45936.166204629626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45936.166204629626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45936.166204629626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45936.166204629626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45936.166204629626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45936.166204629626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45936.166204629626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45936.166204629626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45936.166204629626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45936.166204629626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45936.166204629626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45936.166204629626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45936.166204629626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45936.166204629626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45936.166204629626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45936.166204629626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45936.166204629626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45936.166204629626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45936.166204629626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45936.166204629626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45936.166204629626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45936.166204629626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45936.166204629626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45936.166204629626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45936.166204629626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45936.166204629626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45936.166204629626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45936.166204629626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ref="G624:G687" ca="1" si="10">IFERROR(NOW()-F624,"-")</f>
        <v>45936.166204629626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45936.166204629626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45936.166204629626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45936.166204629626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45936.166204629626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45936.166204629626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45936.166204629626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45936.166204629626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45936.166204629626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45936.166204629626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45936.166204629626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45936.166204629626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45936.166204629626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45936.166204629626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45936.166204629626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45936.166204629626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45936.166204629626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45936.166204629626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45936.166204629626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45936.166204629626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45936.166204629626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45936.166204629626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45936.166204629626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45936.166204629626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45936.166204629626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45936.166204629626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45936.166204629626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45936.166204629626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45936.166204629626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45936.166204629626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45936.166204629626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45936.166204629626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45936.166204629626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45936.166204629626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45936.166204629626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45936.166204629626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45936.166204629626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45936.166204629626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45936.166204629626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45936.166204629626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45936.166204629626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45936.166204629626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45936.166204629626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45936.166204629626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45936.166204629626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45936.166204629626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45936.166204629626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45936.166204629626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45936.166204629626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45936.166204629626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45936.166204629626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45936.166204629626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45936.166204629626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45936.166204629626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45936.166204629626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45936.166204629626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45936.166204629626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45936.166204629626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45936.166204629626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45936.166204629626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45936.166204629626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45936.166204629626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45936.166204629626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45936.166204629626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ref="G688:G751" ca="1" si="11">IFERROR(NOW()-F688,"-")</f>
        <v>45936.166204629626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45936.166204629626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45936.166204629626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45936.166204629626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45936.166204629626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45936.166204629626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45936.166204629626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45936.166204629626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45936.166204629626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45936.166204629626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45936.166204629626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45936.166204629626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45936.166204629626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45936.166204629626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45936.166204629626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45936.166204629626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45936.166204629626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45936.166204629626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45936.166204629626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45936.166204629626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45936.166204629626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45936.166204629626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45936.166204629626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45936.166204629626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45936.166204629626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45936.166204629626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45936.166204629626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45936.166204629626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45936.166204629626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45936.166204629626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45936.166204629626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45936.166204629626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45936.166204629626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45936.166204629626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45936.166204629626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45936.166204629626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45936.166204629626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45936.166204629626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45936.166204629626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45936.166204629626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45936.166204629626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45936.166204629626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45936.166204629626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45936.166204629626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45936.166204629626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45936.166204629626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45936.166204629626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45936.166204629626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45936.166204629626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45936.166204629626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45936.166204629626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45936.166204629626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45936.166204629626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45936.166204629626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45936.166204629626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45936.166204629626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45936.166204629626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45936.166204629626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45936.166204629626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45936.166204629626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45936.166204629626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45936.166204629626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45936.166204629626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45936.166204629626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ref="G752:G815" ca="1" si="12">IFERROR(NOW()-F752,"-")</f>
        <v>45936.166204629626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45936.166204629626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45936.166204629626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45936.166204629626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45936.166204629626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45936.166204629626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45936.166204629626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45936.166204629626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45936.166204629626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45936.166204629626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45936.166204629626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45936.166204629626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45936.166204629626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45936.166204629626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45936.166204629626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45936.166204629626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45936.166204629626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45936.166204629626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45936.166204629626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45936.166204629626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45936.166204629626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45936.166204629626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45936.166204629626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45936.166204629626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45936.166204629626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45936.166204629626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45936.166204629626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45936.166204629626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45936.166204629626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45936.166204629626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45936.166204629626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45936.166204629626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45936.166204629626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45936.166204629626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45936.166204629626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45936.166204629626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45936.166204629626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45936.166204629626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45936.166204629626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45936.166204629626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45936.166204629626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45936.166204629626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45936.166204629626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45936.166204629626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45936.166204629626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45936.166204629626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45936.166204629626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45936.166204629626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45936.166204629626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45936.166204629626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45936.166204629626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45936.166204629626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45936.166204629626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45936.166204629626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45936.166204629626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45936.166204629626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45936.166204629626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45936.166204629626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45936.166204629626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45936.166204629626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45936.166204629626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45936.166204629626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45936.166204629626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45936.166204629626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ref="G816:G879" ca="1" si="13">IFERROR(NOW()-F816,"-")</f>
        <v>45936.166204629626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45936.166204629626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45936.166204629626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45936.166204629626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45936.166204629626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45936.166204629626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45936.166204629626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45936.166204629626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45936.166204629626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45936.166204629626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45936.166204629626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45936.166204629626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45936.166204629626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45936.166204629626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45936.166204629626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45936.166204629626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45936.166204629626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45936.166204629626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45936.166204629626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45936.166204629626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45936.166204629626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45936.166204629626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45936.166204629626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45936.166204629626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45936.166204629626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45936.166204629626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45936.166204629626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45936.166204629626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45936.166204629626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45936.166204629626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45936.166204629626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45936.166204629626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45936.166204629626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45936.166204629626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45936.166204629626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45936.166204629626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45936.166204629626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45936.166204629626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45936.166204629626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45936.166204629626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45936.166204629626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45936.166204629626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45936.166204629626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45936.166204629626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45936.166204629626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45936.166204629626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45936.166204629626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45936.166204629626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45936.166204629626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45936.166204629626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45936.166204629626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45936.166204629626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45936.166204629626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45936.166204629626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45936.166204629626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45936.166204629626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45936.166204629626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45936.166204629626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45936.166204629626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45936.166204629626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45936.166204629626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45936.166204629626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45936.166204629626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45936.166204629626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ref="G880:G943" ca="1" si="14">IFERROR(NOW()-F880,"-")</f>
        <v>45936.166204629626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45936.166204629626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45936.166204629626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45936.166204629626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45936.166204629626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45936.166204629626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45936.166204629626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45936.166204629626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45936.166204629626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45936.166204629626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45936.166204629626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45936.166204629626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45936.166204629626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45936.166204629626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45936.166204629626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45936.166204629626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45936.166204629626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45936.166204629626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45936.166204629626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45936.166204629626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45936.166204629626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45936.166204629626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45936.166204629626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45936.166204629626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45936.166204629626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45936.166204629626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45936.166204629626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45936.166204629626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45936.166204629626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45936.166204629626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45936.166204629626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45936.166204629626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45936.166204629626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45936.166204629626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45936.166204629626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45936.166204629626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45936.166204629626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45936.166204629626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45936.166204629626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45936.166204629626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45936.166204629626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45936.166204629626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45936.166204629626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45936.166204629626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45936.166204629626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45936.166204629626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45936.166204629626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45936.166204629626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45936.166204629626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45936.166204629626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45936.166204629626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45936.166204629626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45936.166204629626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45936.166204629626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45936.166204629626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45936.166204629626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45936.166204629626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45936.166204629626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45936.166204629626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45936.166204629626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45936.166204629626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45936.166204629626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45936.166204629626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45936.166204629626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ref="G944:G1007" ca="1" si="15">IFERROR(NOW()-F944,"-")</f>
        <v>45936.166204629626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45936.166204629626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45936.166204629626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45936.166204629626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45936.166204629626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45936.166204629626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45936.166204629626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45936.166204629626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45936.166204629626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45936.166204629626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45936.166204629626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45936.166204629626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45936.166204629626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45936.166204629626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45936.166204629626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45936.166204629626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45936.166204629626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45936.166204629626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45936.166204629626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45936.166204629626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45936.166204629626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45936.166204629626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45936.166204629626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45936.166204629626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45936.166204629626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45936.166204629626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45936.166204629626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45936.166204629626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45936.166204629626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45936.166204629626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45936.166204629626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45936.166204629626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45936.166204629626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45936.166204629626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45936.166204629626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45936.166204629626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45936.166204629626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45936.166204629626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45936.166204629626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45936.166204629626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45936.166204629626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45936.166204629626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45936.166204629626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45936.166204629626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45936.166204629626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45936.166204629626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45936.166204629626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45936.166204629626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45936.166204629626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45936.166204629626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45936.166204629626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45936.166204629626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45936.166204629626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45936.166204629626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45936.166204629626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45936.166204629626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45936.166204629626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45936.166204629626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45936.166204629626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45936.166204629626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45936.166204629626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45936.166204629626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45936.166204629626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45936.166204629626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ref="G1008:G1071" ca="1" si="16">IFERROR(NOW()-F1008,"-")</f>
        <v>45936.166204629626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45936.166204629626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45936.166204629626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45936.166204629626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45936.166204629626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45936.166204629626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45936.166204629626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45936.166204629626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45936.166204629626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45936.166204629626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45936.166204629626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45936.166204629626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45936.166204629626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45936.166204629626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45936.166204629626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45936.166204629626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45936.166204629626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45936.166204629626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45936.166204629626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45936.166204629626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45936.166204629626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45936.166204629626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45936.166204629626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45936.166204629626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45936.166204629626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45936.166204629626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45936.166204629626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45936.166204629626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45936.166204629626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45936.166204629626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45936.166204629626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45936.166204629626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45936.166204629626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45936.166204629626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45936.166204629626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45936.166204629626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45936.166204629626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45936.166204629626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45936.166204629626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45936.166204629626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45936.166204629626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45936.166204629626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45936.166204629626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45936.166204629626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45936.166204629626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45936.166204629626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45936.166204629626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45936.166204629626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45936.166204629626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45936.166204629626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45936.166204629626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45936.166204629626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45936.166204629626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45936.166204629626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45936.166204629626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45936.166204629626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45936.166204629626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45936.166204629626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45936.166204629626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45936.166204629626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45936.166204629626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45936.166204629626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45936.166204629626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45936.166204629626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ref="G1072:G1135" ca="1" si="17">IFERROR(NOW()-F1072,"-")</f>
        <v>45936.166204629626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45936.166204629626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45936.166204629626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45936.166204629626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45936.166204629626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45936.166204629626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45936.166204629626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45936.166204629626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45936.166204629626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45936.166204629626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45936.166204629626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45936.166204629626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45936.166204629626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45936.166204629626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45936.166204629626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45936.166204629626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45936.166204629626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45936.166204629626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45936.166204629626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45936.166204629626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45936.166204629626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45936.166204629626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45936.166204629626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45936.166204629626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45936.166204629626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45936.166204629626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45936.166204629626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45936.166204629626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45936.166204629626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45936.166204629626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45936.166204629626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45936.166204629626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45936.166204629626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45936.166204629626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45936.166204629626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45936.166204629626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45936.166204629626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45936.166204629626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45936.166204629626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45936.166204629626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45936.166204629626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45936.166204629626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45936.166204629626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45936.166204629626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45936.166204629626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45936.166204629626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45936.166204629626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45936.166204629626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45936.166204629626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45936.166204629626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45936.166204629626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45936.166204629626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45936.166204629626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45936.166204629626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45936.166204629626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45936.166204629626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45936.166204629626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45936.166204629626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45936.166204629626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45936.166204629626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45936.166204629626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45936.166204629626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45936.166204629626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45936.166204629626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ref="G1136:G1199" ca="1" si="18">IFERROR(NOW()-F1136,"-")</f>
        <v>45936.166204629626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45936.166204629626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45936.166204629626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45936.166204629626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45936.166204629626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45936.166204629626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45936.166204629626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45936.166204629626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45936.166204629626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45936.166204629626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45936.166204629626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45936.166204629626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45936.166204629626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45936.166204629626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45936.166204629626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45936.166204629626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45936.166204629626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45936.166204629626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45936.166204629626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45936.166204629626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45936.166204629626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45936.166204629626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45936.166204629626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45936.166204629626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45936.166204629626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45936.166204629626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45936.166204629626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45936.166204629626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45936.166204629626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45936.166204629626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45936.166204629626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45936.166204629626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45936.166204629626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45936.166204629626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45936.166204629626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45936.166204629626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45936.166204629626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45936.166204629626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45936.166204629626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45936.166204629626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45936.166204629626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45936.166204629626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45936.166204629626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45936.166204629626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45936.166204629626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45936.166204629626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45936.166204629626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45936.166204629626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45936.166204629626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45936.166204629626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45936.166204629626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45936.166204629626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45936.166204629626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45936.166204629626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45936.166204629626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45936.166204629626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45936.166204629626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45936.166204629626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45936.166204629626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45936.166204629626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45936.166204629626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45936.166204629626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45936.166204629626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45936.166204629626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ref="G1200:G1214" ca="1" si="19">IFERROR(NOW()-F1200,"-")</f>
        <v>45936.166204629626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45936.166204629626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45936.166204629626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45936.166204629626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45936.166204629626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45936.166204629626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45936.166204629626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45936.166204629626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45936.166204629626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45936.166204629626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45936.166204629626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45936.166204629626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45936.166204629626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45936.166204629626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45936.166204629626</v>
      </c>
      <c r="H1214" s="22"/>
      <c r="I1214" s="19" t="str">
        <f>IFERROR(VLOOKUP(D1214,DB!A:F,6,0),"")</f>
        <v/>
      </c>
      <c r="J1214" s="18" t="str">
        <f>IFERROR(VLOOKUP(D1214,DB!A:G,7,0),"")</f>
        <v/>
      </c>
      <c r="K1214" s="50"/>
      <c r="L1214" s="23" t="str">
        <f>IFERROR(VLOOKUP(D1214,DB!A:I,9,0),"")</f>
        <v/>
      </c>
    </row>
  </sheetData>
  <dataValidations count="2">
    <dataValidation allowBlank="1" showInputMessage="1" showErrorMessage="1" sqref="E1" xr:uid="{5914219A-CB83-432D-936A-CC0CB6F3982A}"/>
    <dataValidation type="list" allowBlank="1" showInputMessage="1" showErrorMessage="1" sqref="E2:E12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232.68548703702982</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1.0092601851793006</v>
      </c>
      <c r="H3" s="113">
        <v>45935.07104166667</v>
      </c>
      <c r="I3" s="110" t="str">
        <f>IFERROR(VLOOKUP(D3,DB!A:F,6,0),"")</f>
        <v>Generator-SG</v>
      </c>
      <c r="J3" s="110" t="str">
        <f>IFERROR(VLOOKUP(D3,DB!A:G,7,0),"")</f>
        <v>Good</v>
      </c>
      <c r="K3" s="115" t="s">
        <v>39061</v>
      </c>
      <c r="L3" s="107" t="str">
        <f>IFERROR(VLOOKUP(D3,DB!A:I,9,0),"")</f>
        <v>Latis</v>
      </c>
    </row>
    <row r="4" spans="1:16" ht="15" customHeight="1">
      <c r="A4" s="110"/>
      <c r="B4" s="110" t="str">
        <f>IFERROR(VLOOKUP(D4,DB!A:K,11,0),"")</f>
        <v/>
      </c>
      <c r="C4" s="111"/>
      <c r="D4" s="107"/>
      <c r="E4" s="112"/>
      <c r="F4" s="113"/>
      <c r="G4" s="114">
        <f ca="1">IFERROR(NOW()-F4,"")</f>
        <v>45936.166204629626</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45936.166204629626</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45936.166204629626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45936.166204629626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45936.166204629626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45936.166204629626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45936.166204629626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45936.166204629626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45936.166204629626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45936.166204629626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45936.166204629626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45936.166204629626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45936.166204629626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45936.166204629626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45936.166204629626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45936.166204629626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45936.166204629626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45936.166204629626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45936.166204629626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45936.166204629626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45936.166204629626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45936.166204629626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45936.166204629626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45936.166204629626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45936.166204629626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45936.166204629626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45936.166204629626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45936.166204629626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45936.166204629626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45936.166204629626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45936.166204629626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45936.166204629626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45936.166204629626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45936.166204629626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45936.166204629626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45936.166204629626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45936.166204629626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45936.166204629626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45936.166204629626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45936.166204629626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45936.166204629626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45936.166204629626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45936.166204629626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45936.166204629626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45936.166204629626</v>
      </c>
      <c r="H48" s="113"/>
      <c r="I48" s="110" t="str">
        <f>IFERROR(VLOOKUP(D48,DB!A:F,6,0),"")</f>
        <v/>
      </c>
      <c r="J48" s="110" t="str">
        <f>IFERROR(VLOOKUP(D48,DB!A:G,7,0),"")</f>
        <v/>
      </c>
      <c r="K48" s="115"/>
      <c r="L48" s="107" t="str">
        <f>IFERROR(VLOOKUP(D48,DB!A:I,9,0),"")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A12" sqref="A1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44.334144444437698</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9.9773273148093722</v>
      </c>
      <c r="H3" s="38">
        <v>45926.158159722225</v>
      </c>
      <c r="I3" s="37" t="str">
        <f>IFERROR(VLOOKUP(D3,DB!A:F,6,0),"")</f>
        <v>SCECO</v>
      </c>
      <c r="J3" s="37" t="str">
        <f>IFERROR(VLOOKUP(D3,DB!A:G,7,0),"")</f>
        <v>Good</v>
      </c>
      <c r="K3" s="37" t="s">
        <v>39065</v>
      </c>
      <c r="L3" s="37" t="str">
        <f>IFERROR(VLOOKUP(D3,DB!A:I,9,0),"")</f>
        <v>Latis</v>
      </c>
      <c r="M3" s="136"/>
    </row>
    <row r="4" spans="1:13" ht="15">
      <c r="A4" s="37" t="s">
        <v>39066</v>
      </c>
      <c r="B4" s="37" t="str">
        <f>IFERROR(VLOOKUP(D4,DB!A:K,11,0),"")</f>
        <v>R5</v>
      </c>
      <c r="C4" s="37">
        <v>1</v>
      </c>
      <c r="D4" s="37" t="s">
        <v>36036</v>
      </c>
      <c r="E4" s="37" t="s">
        <v>38964</v>
      </c>
      <c r="F4" s="38">
        <v>45935.970706018517</v>
      </c>
      <c r="G4" s="39">
        <f ca="1">IFERROR(NOW()-F4,"-")</f>
        <v>0.19549861110863276</v>
      </c>
      <c r="H4" s="38">
        <v>45935.964918981481</v>
      </c>
      <c r="I4" s="37" t="str">
        <f>IFERROR(VLOOKUP(D4,DB!A:F,6,0),"")</f>
        <v>Generator-SG</v>
      </c>
      <c r="J4" s="37" t="str">
        <f>IFERROR(VLOOKUP(D4,DB!A:G,7,0),"")</f>
        <v>Dead</v>
      </c>
      <c r="K4" s="37" t="s">
        <v>39067</v>
      </c>
      <c r="L4" s="37" t="str">
        <f>IFERROR(VLOOKUP(D4,DB!A:I,9,0),"")</f>
        <v>Latis</v>
      </c>
      <c r="M4" s="136"/>
    </row>
    <row r="5" spans="1:13" ht="30.75">
      <c r="A5" s="37" t="s">
        <v>39068</v>
      </c>
      <c r="B5" s="37" t="str">
        <f>IFERROR(VLOOKUP(D5,DB!A:K,11,0),"")</f>
        <v>R5</v>
      </c>
      <c r="C5" s="37">
        <v>1</v>
      </c>
      <c r="D5" s="37" t="s">
        <v>35624</v>
      </c>
      <c r="E5" s="37" t="s">
        <v>38964</v>
      </c>
      <c r="F5" s="38">
        <v>45936.163530092592</v>
      </c>
      <c r="G5" s="39">
        <f ca="1">IFERROR(NOW()-F5,"-")</f>
        <v>2.6745370341814123E-3</v>
      </c>
      <c r="H5" s="38">
        <v>45936.070914351854</v>
      </c>
      <c r="I5" s="37" t="str">
        <f>IFERROR(VLOOKUP(D5,DB!A:F,6,0),"")</f>
        <v>SCECO</v>
      </c>
      <c r="J5" s="37" t="str">
        <f>IFERROR(VLOOKUP(D5,DB!A:G,7,0),"")</f>
        <v>Dead</v>
      </c>
      <c r="K5" s="37" t="s">
        <v>39069</v>
      </c>
      <c r="L5" s="37" t="str">
        <f>IFERROR(VLOOKUP(D5,DB!A:I,9,0),"")</f>
        <v>Latis</v>
      </c>
      <c r="M5" s="136"/>
    </row>
    <row r="6" spans="1:13" ht="30.75">
      <c r="A6" s="92" t="s">
        <v>39070</v>
      </c>
      <c r="B6" s="92" t="str">
        <f>IFERROR(VLOOKUP(D6,DB!A:K,11,0),"")</f>
        <v>R5</v>
      </c>
      <c r="C6" s="92">
        <v>1</v>
      </c>
      <c r="D6" s="92" t="s">
        <v>32332</v>
      </c>
      <c r="E6" s="92" t="s">
        <v>38964</v>
      </c>
      <c r="F6" s="134">
        <v>45936.16474537037</v>
      </c>
      <c r="G6" s="135">
        <f ca="1">IFERROR(NOW()-F6,"-")</f>
        <v>1.4592592560802586E-3</v>
      </c>
      <c r="H6" s="134">
        <v>45935.957835648151</v>
      </c>
      <c r="I6" s="92" t="str">
        <f>IFERROR(VLOOKUP(D6,DB!A:F,6,0),"")</f>
        <v>SCECO</v>
      </c>
      <c r="J6" s="92" t="str">
        <f>IFERROR(VLOOKUP(D6,DB!A:G,7,0),"")</f>
        <v>Dead+Weak</v>
      </c>
      <c r="K6" s="37" t="s">
        <v>39069</v>
      </c>
      <c r="L6" s="92" t="str">
        <f>IFERROR(VLOOKUP(D6,DB!A:I,9,0),"")</f>
        <v>Latis</v>
      </c>
      <c r="M6" s="136"/>
    </row>
    <row r="7" spans="1:13" ht="15">
      <c r="A7" s="37"/>
      <c r="B7" s="37" t="str">
        <f>IFERROR(VLOOKUP(D7,DB!A:K,11,0),"")</f>
        <v/>
      </c>
      <c r="C7" s="37"/>
      <c r="D7" s="149"/>
      <c r="E7" s="37"/>
      <c r="F7" s="38"/>
      <c r="G7" s="39">
        <f ca="1">IFERROR(NOW()-F7,"-")</f>
        <v>45936.166204629626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45936.166204629626</v>
      </c>
      <c r="H8" s="38"/>
      <c r="I8" s="37" t="str">
        <f>IFERROR(VLOOKUP(D8,DB!A:F,6,0),"")</f>
        <v/>
      </c>
      <c r="J8" s="37" t="str">
        <f>IFERROR(VLOOKUP(D8,DB!A:G,7,0),"")</f>
        <v/>
      </c>
      <c r="K8" s="37"/>
      <c r="L8" s="37" t="str">
        <f>IFERROR(VLOOKUP(D8,DB!A:I,9,0),"")</f>
        <v/>
      </c>
      <c r="M8" s="136"/>
    </row>
    <row r="9" spans="1:13" ht="15.75">
      <c r="A9" s="37"/>
      <c r="B9" s="37" t="str">
        <f>IFERROR(VLOOKUP(D9,DB!A:K,11,0),"")</f>
        <v/>
      </c>
      <c r="C9" s="37"/>
      <c r="D9" s="140"/>
      <c r="E9" s="37"/>
      <c r="F9" s="38"/>
      <c r="G9" s="39">
        <f ca="1">IFERROR(NOW()-F9,"-")</f>
        <v>45936.166204629626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45936.166204629626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45936.166204629626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45936.166204629626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45936.166204629626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45936.166204629626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45936.166204629626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45936.166204629626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45936.166204629626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45936.166204629626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45936.166204629626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45936.166204629626</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45936.166204629626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45936.166204629626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45936.166204629626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45936.166204629626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45936.166204629626</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45936.166204629626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45936.166204629626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45936.166204629626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45936.166204629626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45936.166204629626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45936.166204629626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45936.166204629626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45936.166204629626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45936.166204629626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45936.166204629626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45936.166204629626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45936.166204629626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45936.166204629626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45936.166204629626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45936.166204629626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45936.166204629626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45936.166204629626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45936.166204629626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45936.166204629626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45936.166204629626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45936.166204629626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45936.166204629626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45936.166204629626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45936.166204629626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45936.166204629626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45936.166204629626</v>
      </c>
      <c r="H51" s="38"/>
      <c r="I51" s="37" t="str">
        <f>IFERROR(VLOOKUP(D51,DB!A:F,6,0),"")</f>
        <v/>
      </c>
      <c r="J51" s="37" t="str">
        <f>IFERROR(VLOOKUP(D51,DB!A:G,7,0),"")</f>
        <v/>
      </c>
      <c r="K51" s="37"/>
      <c r="L51" s="37" t="str">
        <f>IFERROR(VLOOKUP(D51,DB!A:I,9,0),"")</f>
        <v/>
      </c>
      <c r="M51" s="136"/>
    </row>
    <row r="52" spans="1:13" ht="15">
      <c r="A52" s="92"/>
      <c r="B52" s="92" t="str">
        <f>IFERROR(VLOOKUP(D52,DB!A:K,11,0),"")</f>
        <v/>
      </c>
      <c r="C52" s="92"/>
      <c r="D52" s="92"/>
      <c r="E52" s="92"/>
      <c r="F52" s="134"/>
      <c r="G52" s="135">
        <f ca="1">IFERROR(NOW()-F52,"-")</f>
        <v>45936.166204629626</v>
      </c>
      <c r="H52" s="134"/>
      <c r="I52" s="92" t="str">
        <f>IFERROR(VLOOKUP(D52,DB!A:F,6,0),"")</f>
        <v/>
      </c>
      <c r="J52" s="92" t="str">
        <f>IFERROR(VLOOKUP(D52,DB!A:G,7,0),"")</f>
        <v/>
      </c>
      <c r="K52" s="92"/>
      <c r="L52" s="92" t="str">
        <f>IFERROR(VLOOKUP(D52,DB!A:I,9,0),"")</f>
        <v/>
      </c>
      <c r="M52" s="136"/>
    </row>
    <row r="53" spans="1:13" ht="15">
      <c r="A53" s="92"/>
      <c r="B53" s="92" t="str">
        <f>IFERROR(VLOOKUP(D53,DB!A:K,11,0),"")</f>
        <v/>
      </c>
      <c r="C53" s="92"/>
      <c r="D53" s="92"/>
      <c r="E53" s="92"/>
      <c r="F53" s="134"/>
      <c r="G53" s="135">
        <f ca="1">IFERROR(NOW()-F53,"-")</f>
        <v>45936.166204629626</v>
      </c>
      <c r="H53" s="134"/>
      <c r="I53" s="92" t="str">
        <f>IFERROR(VLOOKUP(D53,DB!A:F,6,0),"")</f>
        <v/>
      </c>
      <c r="J53" s="92" t="str">
        <f>IFERROR(VLOOKUP(D53,DB!A:G,7,0),"")</f>
        <v/>
      </c>
      <c r="K53" s="92"/>
      <c r="L53" s="92" t="str">
        <f>IFERROR(VLOOKUP(D53,DB!A:I,9,0),"")</f>
        <v/>
      </c>
    </row>
    <row r="54" spans="1:13" ht="15">
      <c r="A54" s="37"/>
      <c r="B54" s="37" t="str">
        <f>IFERROR(VLOOKUP(D54,DB!A:K,11,0),"")</f>
        <v/>
      </c>
      <c r="C54" s="37"/>
      <c r="D54" s="37"/>
      <c r="E54" s="37"/>
      <c r="F54" s="38"/>
      <c r="G54" s="39">
        <f ca="1">IFERROR(NOW()-F54,"-")</f>
        <v>45936.166204629626</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45936.166204629626</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45936.166204629626</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45936.166204629626</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45936.166204629626</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45936.166204629626</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45936.166204629626</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45936.166204629626</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45936.166204629626</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45936.166204629626</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45936.166204629626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45936.166204629626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45936.166204629626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45936.166204629626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45936.166204629626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45936.166204629626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45936.166204629626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45936.166204629626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45936.166204629626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45936.166204629626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45936.166204629626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45936.166204629626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45936.166204629626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45936.166204629626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45936.166204629626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45936.166204629626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45936.166204629626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45936.166204629626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45936.166204629626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45936.166204629626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45936.166204629626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45936.166204629626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45936.166204629626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45936.166204629626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45936.166204629626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45936.166204629626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45936.166204629626</v>
      </c>
      <c r="H90" s="38"/>
      <c r="I90" s="37" t="str">
        <f>IFERROR(VLOOKUP(D90,DB!A:F,6,0),"")</f>
        <v/>
      </c>
      <c r="J90" s="37" t="str">
        <f>IFERROR(VLOOKUP(D90,DB!A:G,7,0),"")</f>
        <v/>
      </c>
      <c r="K90" s="37"/>
      <c r="L90" s="37" t="str">
        <f>IFERROR(VLOOKUP(D90,DB!A:I,9,0),"")</f>
        <v/>
      </c>
    </row>
    <row r="91" spans="1:12" ht="15">
      <c r="A91" s="92"/>
      <c r="B91" s="92" t="str">
        <f>IFERROR(VLOOKUP(D91,DB!A:K,11,0),"")</f>
        <v/>
      </c>
      <c r="C91" s="92"/>
      <c r="D91" s="92"/>
      <c r="E91" s="92"/>
      <c r="F91" s="134"/>
      <c r="G91" s="135">
        <f ca="1">IFERROR(NOW()-F91,"-")</f>
        <v>45936.166204629626</v>
      </c>
      <c r="H91" s="134"/>
      <c r="I91" s="92" t="str">
        <f>IFERROR(VLOOKUP(D91,DB!A:F,6,0),"")</f>
        <v/>
      </c>
      <c r="J91" s="92" t="str">
        <f>IFERROR(VLOOKUP(D91,DB!A:G,7,0),"")</f>
        <v/>
      </c>
      <c r="K91" s="92"/>
      <c r="L91" s="92" t="str">
        <f>IFERROR(VLOOKUP(D91,DB!A:I,9,0),"")</f>
        <v/>
      </c>
    </row>
    <row r="92" spans="1:12" ht="15">
      <c r="A92" s="37"/>
      <c r="B92" s="37" t="str">
        <f>IFERROR(VLOOKUP(D92,DB!A:K,11,0),"")</f>
        <v/>
      </c>
      <c r="C92" s="37"/>
      <c r="D92" s="37"/>
      <c r="E92" s="37"/>
      <c r="F92" s="38"/>
      <c r="G92" s="39">
        <f ca="1">IFERROR(NOW()-F92,"-")</f>
        <v>45936.166204629626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45936.166204629626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45936.166204629626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45936.166204629626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45936.166204629626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45936.166204629626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45936.166204629626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45936.166204629626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45936.166204629626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45936.166204629626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45936.166204629626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45936.166204629626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45936.166204629626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45936.166204629626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45936.166204629626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45936.166204629626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45936.166204629626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45936.166204629626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45936.166204629626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45936.166204629626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45936.166204629626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45936.166204629626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45936.166204629626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45936.166204629626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45936.166204629626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45936.166204629626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45936.166204629626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45936.166204629626</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45936.166204629626</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45936.166204629626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45936.166204629626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45936.166204629626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45936.166204629626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45936.166204629626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45936.166204629626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45936.166204629626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45936.166204629626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45936.166204629626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45936.166204629626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45936.166204629626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45936.166204629626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45936.166204629626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45936.166204629626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45936.166204629626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45936.166204629626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45936.166204629626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45936.166204629626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45936.166204629626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45936.166204629626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45936.166204629626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45936.166204629626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45936.166204629626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45936.166204629626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45936.166204629626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45936.166204629626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45936.166204629626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45936.166204629626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45936.166204629626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45936.166204629626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45936.166204629626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45936.166204629626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45936.166204629626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45936.166204629626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45936.166204629626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45936.166204629626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45936.166204629626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45936.166204629626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45936.166204629626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45936.166204629626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45936.166204629626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45936.166204629626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45936.166204629626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45936.166204629626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45936.166204629626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45936.166204629626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45936.166204629626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45936.166204629626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45936.166204629626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45936.166204629626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45936.166204629626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45936.166204629626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45936.166204629626</v>
      </c>
      <c r="H173" s="38"/>
      <c r="I173" s="37" t="str">
        <f>IFERROR(VLOOKUP(D173,DB!A:F,6,0),"")</f>
        <v/>
      </c>
      <c r="J173" s="37" t="str">
        <f>IFERROR(VLOOKUP(D173,DB!A:G,7,0),"")</f>
        <v/>
      </c>
      <c r="K173" s="37"/>
      <c r="L173" s="37" t="str">
        <f>IFERROR(VLOOKUP(D173,DB!A:I,9,0),"")</f>
        <v/>
      </c>
    </row>
    <row r="174" spans="1:12" ht="15">
      <c r="A174" s="92"/>
      <c r="B174" s="92" t="str">
        <f>IFERROR(VLOOKUP(D174,DB!A:K,11,0),"")</f>
        <v/>
      </c>
      <c r="C174" s="92"/>
      <c r="D174" s="92"/>
      <c r="E174" s="92"/>
      <c r="F174" s="134"/>
      <c r="G174" s="135">
        <f ca="1">IFERROR(NOW()-F174,"-")</f>
        <v>45936.166204629626</v>
      </c>
      <c r="H174" s="134"/>
      <c r="I174" s="92" t="str">
        <f>IFERROR(VLOOKUP(D174,DB!A:F,6,0),"")</f>
        <v/>
      </c>
      <c r="J174" s="92" t="str">
        <f>IFERROR(VLOOKUP(D174,DB!A:G,7,0),"")</f>
        <v/>
      </c>
      <c r="K174" s="92"/>
      <c r="L174" s="92" t="str">
        <f>IFERROR(VLOOKUP(D174,DB!A:I,9,0),"")</f>
        <v/>
      </c>
    </row>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1" ht="15"/>
    <row r="452" ht="15"/>
    <row r="453" ht="15"/>
    <row r="454" ht="15"/>
    <row r="455" ht="15"/>
    <row r="456" ht="15"/>
    <row r="457" ht="15"/>
    <row r="458"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4" ht="15"/>
    <row r="505" ht="15"/>
    <row r="506"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7" ht="15"/>
    <row r="828" ht="15"/>
    <row r="829" ht="15"/>
    <row r="833" ht="15"/>
    <row r="834" ht="15"/>
    <row r="844" ht="15"/>
    <row r="849" ht="15"/>
    <row r="860" ht="15"/>
    <row r="861" ht="15"/>
    <row r="868" ht="15"/>
    <row r="869" ht="15"/>
    <row r="873" ht="15"/>
    <row r="874" ht="15"/>
    <row r="875" ht="15"/>
    <row r="882" ht="15"/>
    <row r="883" ht="15"/>
    <row r="884" ht="15"/>
    <row r="885" ht="15"/>
    <row r="887" ht="15"/>
    <row r="888" ht="15"/>
    <row r="889" ht="15"/>
    <row r="892" ht="15"/>
    <row r="893" ht="15"/>
    <row r="894" ht="15"/>
    <row r="895" ht="15"/>
    <row r="897" ht="15"/>
    <row r="898" ht="15"/>
    <row r="899" ht="15"/>
    <row r="900" ht="15"/>
    <row r="901" ht="15"/>
    <row r="902" ht="15"/>
    <row r="904" ht="15"/>
    <row r="905" ht="15"/>
    <row r="907" ht="15"/>
    <row r="908" ht="15"/>
    <row r="910" ht="15"/>
    <row r="911" ht="15"/>
    <row r="912" ht="15"/>
    <row r="914" ht="15"/>
    <row r="915" ht="15"/>
    <row r="916" ht="15"/>
    <row r="917" ht="15"/>
    <row r="918" ht="15"/>
    <row r="922" ht="15"/>
    <row r="923" ht="15"/>
    <row r="924" ht="15"/>
    <row r="925" ht="15"/>
    <row r="928" ht="15"/>
    <row r="929" ht="15"/>
    <row r="932" ht="15"/>
    <row r="973" ht="15"/>
    <row r="974" ht="15"/>
    <row r="977" ht="15"/>
    <row r="978" ht="15"/>
    <row r="985" ht="15"/>
    <row r="986" ht="15"/>
    <row r="989" ht="15"/>
    <row r="991" ht="15"/>
    <row r="993" ht="15"/>
    <row r="994" ht="15"/>
    <row r="995" ht="15"/>
    <row r="998" ht="15"/>
    <row r="999" ht="15"/>
    <row r="1001" ht="15"/>
    <row r="1004" ht="15"/>
    <row r="1005" ht="15"/>
    <row r="1007" ht="15"/>
    <row r="1008" ht="15"/>
    <row r="1009" ht="15"/>
    <row r="1010" ht="15"/>
    <row r="1011" ht="15"/>
    <row r="1014" ht="15"/>
    <row r="1015" ht="15"/>
    <row r="1016" ht="15"/>
    <row r="1017" ht="15"/>
    <row r="1018" ht="15"/>
    <row r="1019" ht="15"/>
    <row r="1021" ht="15"/>
    <row r="1023" ht="15"/>
    <row r="1025" ht="15"/>
    <row r="1026" ht="15"/>
    <row r="1027" ht="15"/>
    <row r="1029" ht="15"/>
    <row r="1030" ht="15"/>
    <row r="1031" ht="15"/>
    <row r="1032" ht="15"/>
    <row r="1033" ht="15"/>
    <row r="1034" ht="15"/>
    <row r="1035" ht="15"/>
    <row r="1037" ht="15"/>
    <row r="1038" ht="15"/>
    <row r="1039" ht="15"/>
    <row r="1044" ht="15"/>
    <row r="1045" ht="15"/>
    <row r="1049" ht="15"/>
    <row r="1050" ht="15"/>
    <row r="1051" ht="15"/>
    <row r="1054" ht="15"/>
    <row r="1056" ht="15"/>
    <row r="1060" ht="15"/>
    <row r="1064" ht="15"/>
    <row r="1070" ht="15"/>
    <row r="1071" ht="15"/>
    <row r="1073" ht="15"/>
    <row r="1074" ht="15"/>
    <row r="1076" ht="15"/>
    <row r="1079" ht="15"/>
    <row r="1080" ht="15"/>
    <row r="1082" ht="15"/>
    <row r="1084" ht="15"/>
    <row r="1086" ht="15"/>
    <row r="1088" ht="15"/>
    <row r="1089" ht="15"/>
    <row r="1090" ht="15"/>
    <row r="1092" ht="15"/>
    <row r="1093" ht="15"/>
    <row r="1094" ht="15"/>
    <row r="1095" ht="15"/>
    <row r="1098" ht="15"/>
    <row r="1272" ht="15"/>
    <row r="1273" ht="15"/>
    <row r="1283" ht="15"/>
    <row r="1284" ht="15"/>
    <row r="1285" ht="15"/>
    <row r="1291" ht="15"/>
    <row r="1292" ht="15"/>
    <row r="1293" ht="15"/>
    <row r="1294" ht="15"/>
    <row r="1296" ht="15"/>
    <row r="1299" ht="15"/>
    <row r="1300" ht="15"/>
    <row r="1301" ht="15"/>
    <row r="1302" ht="15"/>
    <row r="1304" ht="15"/>
    <row r="1305" ht="15"/>
    <row r="1307" ht="15"/>
    <row r="1308" ht="15"/>
    <row r="1309" ht="15"/>
    <row r="1310" ht="15"/>
    <row r="1312" ht="15"/>
    <row r="1313" ht="15"/>
    <row r="1314" ht="15"/>
    <row r="1317" ht="15"/>
    <row r="1318" ht="15"/>
    <row r="1321" ht="15"/>
    <row r="1322" ht="15"/>
    <row r="1323" ht="15"/>
    <row r="1324" ht="15"/>
    <row r="1325" ht="15"/>
    <row r="1326" ht="15"/>
    <row r="1327" ht="15"/>
    <row r="1328" ht="15"/>
    <row r="1330" ht="15"/>
    <row r="1332" ht="15"/>
    <row r="1333" ht="15"/>
    <row r="1334" ht="15"/>
    <row r="1337" ht="15"/>
    <row r="1347" ht="15"/>
    <row r="1350" ht="15"/>
    <row r="1351" ht="15"/>
    <row r="1355" ht="15"/>
    <row r="1359" ht="15"/>
    <row r="1362" ht="15"/>
    <row r="1364" ht="15"/>
    <row r="1365" ht="15"/>
    <row r="1368" ht="15"/>
    <row r="1370" ht="15"/>
    <row r="1373" ht="15"/>
    <row r="1374" ht="15"/>
    <row r="1375"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9"/>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39071</v>
      </c>
      <c r="B2" s="120" t="s">
        <v>5398</v>
      </c>
      <c r="C2" s="137">
        <v>1</v>
      </c>
      <c r="D2" s="120" t="s">
        <v>34463</v>
      </c>
      <c r="E2" s="137" t="s">
        <v>39072</v>
      </c>
      <c r="F2" s="138">
        <v>45926.772847222222</v>
      </c>
      <c r="G2" s="89">
        <f ca="1">IFERROR(NOW()-F2,"-")</f>
        <v>9.3933574074035278</v>
      </c>
      <c r="H2" s="139">
        <v>45927.449074074102</v>
      </c>
      <c r="I2" s="120" t="str">
        <f>IFERROR(VLOOKUP(D2,DB!A:F,6,0),"")</f>
        <v>SCECO</v>
      </c>
      <c r="J2" s="120" t="str">
        <f>IFERROR(VLOOKUP(D2,DB!A:G,7,0),"")</f>
        <v>Weak</v>
      </c>
      <c r="K2" s="137" t="s">
        <v>39073</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45936.166204629626</v>
      </c>
      <c r="H3" s="139">
        <v>45927.987534722219</v>
      </c>
      <c r="I3" s="120" t="str">
        <f>IFERROR(VLOOKUP(D3,DB!A:F,6,0),"")</f>
        <v>SCECO</v>
      </c>
      <c r="J3" s="120" t="str">
        <f>IFERROR(VLOOKUP(D3,DB!A:G,7,0),"")</f>
        <v>Vandalized</v>
      </c>
      <c r="K3" s="137" t="s">
        <v>39074</v>
      </c>
      <c r="L3" s="126" t="str">
        <f>IFERROR(VLOOKUP(D3,DB!A:I,9,0),"")</f>
        <v>Latis</v>
      </c>
    </row>
    <row r="4" spans="1:16383" ht="31.5" customHeight="1">
      <c r="A4" s="137" t="s">
        <v>39075</v>
      </c>
      <c r="B4" s="120" t="s">
        <v>5398</v>
      </c>
      <c r="C4" s="137">
        <v>1</v>
      </c>
      <c r="D4" s="120" t="s">
        <v>32861</v>
      </c>
      <c r="E4" s="137" t="s">
        <v>39072</v>
      </c>
      <c r="F4" s="138">
        <v>45933.880972222221</v>
      </c>
      <c r="G4" s="89">
        <f ca="1">IFERROR(NOW()-F4,"-")</f>
        <v>2.2852324074046919</v>
      </c>
      <c r="H4" s="139">
        <v>45929.455266203702</v>
      </c>
      <c r="I4" s="120" t="str">
        <f>IFERROR(VLOOKUP(D4,DB!A:F,6,0),"")</f>
        <v>SCECO</v>
      </c>
      <c r="J4" s="120" t="str">
        <f>IFERROR(VLOOKUP(D4,DB!A:G,7,0),"")</f>
        <v>In progress</v>
      </c>
      <c r="K4" s="137" t="s">
        <v>39073</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39076</v>
      </c>
      <c r="B5" s="120" t="s">
        <v>5398</v>
      </c>
      <c r="C5" s="137">
        <v>1</v>
      </c>
      <c r="D5" s="120" t="s">
        <v>33408</v>
      </c>
      <c r="E5" s="137" t="s">
        <v>38964</v>
      </c>
      <c r="F5" s="138">
        <v>45934.942245370374</v>
      </c>
      <c r="G5" s="89">
        <f ca="1">IFERROR(NOW()-F5,"-")</f>
        <v>1.2239592592522968</v>
      </c>
      <c r="H5" s="139">
        <v>45934.470231481479</v>
      </c>
      <c r="I5" s="120" t="str">
        <f>IFERROR(VLOOKUP(D5,DB!A:F,6,0),"")</f>
        <v>SCECO</v>
      </c>
      <c r="J5" s="120" t="str">
        <f>IFERROR(VLOOKUP(D5,DB!A:G,7,0),"")</f>
        <v>Dead</v>
      </c>
      <c r="K5" s="137" t="s">
        <v>39073</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45936.166204629626</v>
      </c>
      <c r="H6" s="124"/>
      <c r="I6" s="120" t="str">
        <f>IFERROR(VLOOKUP(D6,DB!A:F,6,0),"")</f>
        <v/>
      </c>
      <c r="J6" s="120" t="str">
        <f>IFERROR(VLOOKUP(D6,DB!A:G,7,0),"")</f>
        <v/>
      </c>
      <c r="K6" s="125"/>
      <c r="L6" s="126" t="str">
        <f>IFERROR(VLOOKUP(D6,DB!A:I,9,0),"")</f>
        <v/>
      </c>
    </row>
    <row r="7" spans="1:16383" ht="31.5" customHeight="1">
      <c r="A7" s="121"/>
      <c r="B7" s="120" t="str">
        <f>IFERROR(VLOOKUP(D7,DB!A:K,11,0),"")</f>
        <v/>
      </c>
      <c r="C7" s="122"/>
      <c r="D7" s="120"/>
      <c r="E7" s="123"/>
      <c r="F7" s="124"/>
      <c r="G7" s="89">
        <f ca="1">IFERROR(NOW()-F7,"-")</f>
        <v>45936.166204629626</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45936.166204629626</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45936.166204629626</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48"/>
      <c r="E10" s="123"/>
      <c r="F10" s="124"/>
      <c r="G10" s="89">
        <f ca="1">IFERROR(NOW()-F10,"-")</f>
        <v>45936.166204629626</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45936.166204629626</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45936.166204629626</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45936.166204629626</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45936.166204629626</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45936.166204629626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45936.166204629626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45936.166204629626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45936.166204629626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45936.166204629626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45936.166204629626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45936.166204629626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45936.166204629626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45936.166204629626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45936.166204629626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45936.166204629626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45936.166204629626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45936.166204629626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45936.166204629626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45936.166204629626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45936.166204629626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45936.166204629626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45936.166204629626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45936.166204629626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45936.166204629626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45936.166204629626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45936.166204629626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45936.166204629626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45936.166204629626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45936.166204629626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45936.166204629626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45936.166204629626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45936.166204629626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45936.166204629626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45936.166204629626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45936.166204629626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45936.166204629626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45936.166204629626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45936.166204629626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45936.166204629626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45936.166204629626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45936.166204629626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45936.166204629626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45936.166204629626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45936.166204629626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45936.166204629626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45936.166204629626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45936.166204629626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45936.166204629626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45936.166204629626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45936.166204629626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45936.166204629626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45936.166204629626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45936.166204629626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45936.166204629626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45936.166204629626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45936.166204629626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45936.166204629626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45936.166204629626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45936.166204629626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45936.166204629626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45936.166204629626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45936.166204629626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45936.166204629626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45936.166204629626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45936.166204629626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45936.166204629626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45936.166204629626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45936.166204629626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45936.166204629626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45936.166204629626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45936.166204629626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45936.166204629626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45936.166204629626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45936.166204629626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45936.166204629626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45936.166204629626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45936.166204629626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45936.166204629626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45936.166204629626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45936.166204629626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45936.166204629626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45936.166204629626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45936.166204629626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45936.166204629626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45936.166204629626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45936.166204629626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45936.166204629626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45936.166204629626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45936.166204629626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45936.166204629626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45936.166204629626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45936.166204629626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45936.166204629626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45936.166204629626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45936.166204629626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45936.166204629626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45936.166204629626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45936.166204629626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45936.166204629626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45936.166204629626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45936.166204629626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45936.166204629626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45936.166204629626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45936.166204629626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45936.166204629626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45936.166204629626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45936.166204629626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45936.166204629626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45936.166204629626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45936.166204629626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45936.166204629626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45936.166204629626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45936.166204629626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45936.166204629626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45936.166204629626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45936.166204629626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45936.166204629626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45936.166204629626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45936.166204629626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45936.166204629626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45936.166204629626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45936.166204629626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45936.166204629626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45936.166204629626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45936.166204629626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45936.166204629626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45936.166204629626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45936.166204629626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45936.166204629626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45936.166204629626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45936.166204629626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45936.166204629626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45936.166204629626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45936.166204629626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45936.166204629626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45936.166204629626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45936.166204629626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45936.166204629626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45936.166204629626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45936.166204629626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45936.166204629626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45936.166204629626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45936.166204629626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45936.166204629626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45936.166204629626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45936.166204629626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45936.166204629626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45936.166204629626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45936.166204629626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45936.166204629626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45936.166204629626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45936.166204629626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45936.166204629626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45936.166204629626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45936.166204629626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45936.166204629626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45936.166204629626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45936.166204629626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45936.166204629626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45936.166204629626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45936.166204629626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45936.166204629626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45936.166204629626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45936.166204629626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45936.166204629626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45936.166204629626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45936.166204629626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45936.166204629626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45936.166204629626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45936.166204629626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45936.166204629626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45936.166204629626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45936.166204629626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45936.166204629626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45936.166204629626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45936.166204629626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45936.166204629626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45936.166204629626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45936.166204629626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45936.166204629626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45936.166204629626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45936.166204629626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45936.166204629626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45936.166204629626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45936.166204629626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45936.166204629626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45936.166204629626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45936.166204629626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45936.166204629626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45936.166204629626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45936.166204629626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45936.166204629626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45936.166204629626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45936.166204629626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45936.166204629626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45936.166204629626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45936.166204629626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45936.166204629626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45936.166204629626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45936.166204629626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45936.166204629626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45936.166204629626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45936.166204629626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45936.166204629626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45936.166204629626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45936.166204629626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45936.166204629626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45936.166204629626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45936.166204629626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45936.166204629626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45936.166204629626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45936.166204629626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45936.166204629626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45936.166204629626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45936.166204629626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45936.166204629626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45936.166204629626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45936.166204629626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45936.166204629626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45936.166204629626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45936.166204629626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45936.166204629626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45936.166204629626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45936.166204629626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45936.166204629626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45936.166204629626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45936.166204629626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45936.166204629626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45936.166204629626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45936.166204629626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45936.166204629626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45936.166204629626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45936.166204629626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45936.166204629626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45936.166204629626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45936.166204629626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45936.166204629626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45936.166204629626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45936.166204629626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45936.166204629626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45936.166204629626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45936.166204629626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45936.166204629626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45936.166204629626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45936.166204629626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45936.166204629626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45936.166204629626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45936.166204629626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45936.166204629626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45936.166204629626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45936.166204629626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45936.166204629626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45936.166204629626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45936.166204629626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45936.166204629626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45936.166204629626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45936.166204629626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45936.166204629626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45936.166204629626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45936.166204629626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45936.166204629626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45936.166204629626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45936.166204629626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45936.166204629626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45936.166204629626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45936.166204629626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45936.166204629626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45936.166204629626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45936.166204629626</v>
      </c>
      <c r="H279" s="124"/>
      <c r="I279" s="120" t="str">
        <f>IFERROR(VLOOKUP(D279,DB!A:F,6,0),"")</f>
        <v/>
      </c>
      <c r="J279" s="119" t="str">
        <f>IFERROR(VLOOKUP(D279,DB!A:G,7,0),"")</f>
        <v/>
      </c>
      <c r="K279" s="125"/>
      <c r="L279" s="126" t="str">
        <f>IFERROR(VLOOKUP(D279,DB!A:I,9,0),"")</f>
        <v/>
      </c>
    </row>
  </sheetData>
  <dataValidations count="2">
    <dataValidation allowBlank="1" showInputMessage="1" showErrorMessage="1" sqref="E1" xr:uid="{380493DB-286A-4683-AF55-C78F04945A49}"/>
    <dataValidation type="list" allowBlank="1" showInputMessage="1" showErrorMessage="1" sqref="E3 E5:E27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2025-10-06T01:00:32Z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